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4560" windowHeight="6210" tabRatio="937" activeTab="14"/>
  </bookViews>
  <sheets>
    <sheet name="งบแสดงฐานะการเงิน(1)" sheetId="1" r:id="rId1"/>
    <sheet name="งบแสดงฐานะการเงิน(2)" sheetId="2" r:id="rId2"/>
    <sheet name="หมายเหตุ 2 ฐานะการเงิน" sheetId="3" r:id="rId3"/>
    <sheet name="หมายเหตุ 3-6 ฐานะการเงิน" sheetId="4" r:id="rId4"/>
    <sheet name="หมายเหตุ 7-8 ฐานะการเงิน" sheetId="5" r:id="rId5"/>
    <sheet name="หมายเหตุ 9-10 ฐานะการเงิน " sheetId="6" r:id="rId6"/>
    <sheet name="หมายเหตุ 11-14 ฐานะการเงิน" sheetId="7" r:id="rId7"/>
    <sheet name="หมายเหตุ 15 ฐานะการเงิน" sheetId="8" r:id="rId8"/>
    <sheet name="หมายเหตุ 16-18 ฐานะการเงิน" sheetId="9" r:id="rId9"/>
    <sheet name="หมายเหตุ 19-20 ฐานะการเงิน" sheetId="10" r:id="rId10"/>
    <sheet name="หมายเหตุ 21 ฐานะการเงิน" sheetId="11" r:id="rId11"/>
    <sheet name="รายละเอียดเงินสะสม" sheetId="12" r:id="rId12"/>
    <sheet name="งบรับ-จ่ายตามงบประมาณ" sheetId="13" r:id="rId13"/>
    <sheet name="กระดาษทำการ" sheetId="14" r:id="rId14"/>
    <sheet name="งบกลาง" sheetId="15" r:id="rId15"/>
    <sheet name="บริหารงานทั่วไป" sheetId="16" r:id="rId16"/>
    <sheet name="รักษาความสงบภายใน" sheetId="17" r:id="rId17"/>
    <sheet name="การศึกษา" sheetId="18" r:id="rId18"/>
    <sheet name="สาธารณสุข" sheetId="19" r:id="rId19"/>
    <sheet name="สังคมสงเคราะห์" sheetId="20" r:id="rId20"/>
    <sheet name="เคหะและชุมชน" sheetId="21" r:id="rId21"/>
    <sheet name="สร้างความเข้มแข็งชุมชน" sheetId="22" r:id="rId22"/>
    <sheet name="การศาสนาฯ" sheetId="23" r:id="rId23"/>
    <sheet name="อุตสาหกรรมฯ" sheetId="24" r:id="rId24"/>
    <sheet name="การเกษตร" sheetId="25" r:id="rId25"/>
    <sheet name="พาณิชย์" sheetId="26" r:id="rId26"/>
    <sheet name="แผนงานรวม" sheetId="27" r:id="rId27"/>
    <sheet name="แผนงานรวม (2)" sheetId="28" r:id="rId28"/>
    <sheet name="แผนงามรวม(3)" sheetId="29" r:id="rId29"/>
    <sheet name="Sheet1 (2)" sheetId="30" r:id="rId30"/>
    <sheet name="Sheet1 (3)" sheetId="31" r:id="rId31"/>
    <sheet name="Sheet1 (4)" sheetId="32" r:id="rId32"/>
    <sheet name="Sheet3" sheetId="33" r:id="rId33"/>
  </sheets>
  <definedNames/>
  <calcPr fullCalcOnLoad="1"/>
</workbook>
</file>

<file path=xl/sharedStrings.xml><?xml version="1.0" encoding="utf-8"?>
<sst xmlns="http://schemas.openxmlformats.org/spreadsheetml/2006/main" count="1195" uniqueCount="403">
  <si>
    <t>องค์การบริหารส่วนตำบลโนนแดง</t>
  </si>
  <si>
    <t>รายการ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</si>
  <si>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</si>
  <si>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</si>
  <si>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</si>
  <si>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</si>
  <si>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</si>
  <si>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</si>
  <si>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</si>
  <si>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รหัสบัญชี</t>
  </si>
  <si>
    <t>รายจ่าย</t>
  </si>
  <si>
    <t>สูงกว่า</t>
  </si>
  <si>
    <t>งบทดลอง</t>
  </si>
  <si>
    <t>เครดิต</t>
  </si>
  <si>
    <t>งบแสดงฐานะการเงิน</t>
  </si>
  <si>
    <t>ทรัพย์สิน</t>
  </si>
  <si>
    <t>ทรัพย์สินตามงบทรัพย์สิน</t>
  </si>
  <si>
    <t>-</t>
  </si>
  <si>
    <t>ทุนทรัพย์สิน</t>
  </si>
  <si>
    <t xml:space="preserve">องค์การบริหารส่วนตำบลโนนแดง     อำเภอโนนแดง     จังหวัดนครราชสีมา       </t>
  </si>
  <si>
    <t>รายรับตามประมาณการ</t>
  </si>
  <si>
    <t>รายรับ</t>
  </si>
  <si>
    <t>ค่าธรรมเนียม  ค่าปรับและค่าใบอนุญาต</t>
  </si>
  <si>
    <t>รวมเงินตามประมาณการรายรับทั้งสิ้น</t>
  </si>
  <si>
    <t>รวมเงินอุดหนุนที่รัฐบาลให้โดยระบุวัตถุประสงค์</t>
  </si>
  <si>
    <t>รวมรายรับทั้งสิ้น</t>
  </si>
  <si>
    <t>ประมาณการ</t>
  </si>
  <si>
    <t>รายรับจริง</t>
  </si>
  <si>
    <t>สูง</t>
  </si>
  <si>
    <t>ต่ำ</t>
  </si>
  <si>
    <t>+</t>
  </si>
  <si>
    <t>รายจ่ายตามประมาณการ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</si>
  <si>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</si>
  <si>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</si>
  <si>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</si>
  <si>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</si>
  <si>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</si>
  <si>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</si>
  <si>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</si>
  <si>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(ต่ำกว่า)</t>
  </si>
  <si>
    <t>รวมรายจ่ายตามประมาณการรายจ่ายทั้งสิ้น</t>
  </si>
  <si>
    <t>รวมรายจ่ายทั้งสิ้น</t>
  </si>
  <si>
    <t>กระดาษทำการ</t>
  </si>
  <si>
    <t>เดบิท</t>
  </si>
  <si>
    <t>ใบผ่านรายการบัญชีทั่วไป</t>
  </si>
  <si>
    <t>(ปรับปรุง)</t>
  </si>
  <si>
    <t>(ปิดบัญชี)</t>
  </si>
  <si>
    <t>หนี้สินและทุน</t>
  </si>
  <si>
    <t>เงินสะสม</t>
  </si>
  <si>
    <t>รวม</t>
  </si>
  <si>
    <t>รายจ่ายจริง</t>
  </si>
  <si>
    <t>เงินอุดหนุนเฉพาะกิจ</t>
  </si>
  <si>
    <t>เงินทุนสำรองเงินสะสม</t>
  </si>
  <si>
    <t>ประเภททรัพย์สิน</t>
  </si>
  <si>
    <t>จำนวนเงิน</t>
  </si>
  <si>
    <t>รายจ่ายที่จ่ายจากเงินอุดหนุนเฉพาะกิจ</t>
  </si>
  <si>
    <t>เงินสด</t>
  </si>
  <si>
    <t>เงินรายรับ</t>
  </si>
  <si>
    <t>รายจ่ายค้างจ่าย</t>
  </si>
  <si>
    <t>หมายเหตุ</t>
  </si>
  <si>
    <t>เงินอุดหนุนที่รัฐบาลให้โดยระบุวัตถุประสงค์</t>
  </si>
  <si>
    <t>รายจ่ายที่จ่ายจากเงินอุดหนุนที่รัฐบาลให้โดยระบุวัตถุประสงค์</t>
  </si>
  <si>
    <t>เงินอุดหนุนเพื่อพัฒนาประเทศ</t>
  </si>
  <si>
    <t>เงินเดือน (ฝ่ายการเมือง)</t>
  </si>
  <si>
    <t>เงินเดือน (ฝ่ายประจำ)</t>
  </si>
  <si>
    <t>รายจ่ายอื่น</t>
  </si>
  <si>
    <t>รายจ่ายที่จ่ายจากเงินอุดหนุนทั่วไปเพื่อพัฒนาประเทศ</t>
  </si>
  <si>
    <t>สินทรัพย์</t>
  </si>
  <si>
    <t>สินทรัพย์หมุนเวียน</t>
  </si>
  <si>
    <t>เงินสดและเงินฝากธนาคาร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</si>
  <si>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</si>
  <si>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</si>
  <si>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</si>
  <si>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 ๆ</t>
  </si>
  <si>
    <t>ลูกหนี้เงินทุนโครงการเศรษฐกิจชุมชน</t>
  </si>
  <si>
    <t>ลูกหนี้อื่น ๆ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</si>
  <si>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</si>
  <si>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</si>
  <si>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</si>
  <si>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</si>
  <si>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</si>
  <si>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</si>
  <si>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</si>
  <si>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</si>
  <si>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</si>
  <si>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</t>
  </si>
  <si>
    <t>หนี้สินหมุนเวียน</t>
  </si>
  <si>
    <t>ฎีกาค้างจ่าย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</si>
  <si>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</si>
  <si>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</si>
  <si>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</si>
  <si>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</si>
  <si>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</si>
  <si>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</si>
  <si>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</si>
  <si>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</si>
  <si>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</si>
  <si>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หมายเหตุ  2  งบทรัพย์สิน</t>
  </si>
  <si>
    <t>ก. อสังหาริมทรัพย์</t>
  </si>
  <si>
    <t>ที่ดิน</t>
  </si>
  <si>
    <t>ข. สังหาริมทรัพย์</t>
  </si>
  <si>
    <t>ราคาทรัพย์สิน</t>
  </si>
  <si>
    <t>แหล่งที่มาของทรัพย์สินทั้งหมด</t>
  </si>
  <si>
    <t>ชื่อ</t>
  </si>
  <si>
    <t>หมายเหตุ  3  เงินสดและเงินฝากธนาคาร</t>
  </si>
  <si>
    <t xml:space="preserve">เงินฝากธนาคาร  </t>
  </si>
  <si>
    <t>ประเภทลูกหนี้</t>
  </si>
  <si>
    <t>ประจำปี</t>
  </si>
  <si>
    <t>ลูกหนี้ภาษีบำรุงท้องที่</t>
  </si>
  <si>
    <t>ธกส.  ประเภทออมทรัพย์  เลขที่  01685-8-00021-3</t>
  </si>
  <si>
    <t>กรุงไทย  ประเภทออมทรัพย์  เลขที่  340-0-20687-3</t>
  </si>
  <si>
    <t>ธกส.  ประเภทออมทรัพย์  เลขที่  01685-2-57339-7</t>
  </si>
  <si>
    <t>ลูกหนี้ค่าน้ำประปา</t>
  </si>
  <si>
    <t>เงินจ่ายล่วงหน้า</t>
  </si>
  <si>
    <t>เงินขาดบัญชี</t>
  </si>
  <si>
    <t>เงินประกัน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</si>
  <si>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</si>
  <si>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</si>
  <si>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</si>
  <si>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</si>
  <si>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</si>
  <si>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</si>
  <si>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เงินประกันสัญญา</t>
  </si>
  <si>
    <t>ชื่อเจ้าหนี้</t>
  </si>
  <si>
    <t>โครงการที่ขอกู้</t>
  </si>
  <si>
    <t>จำนวนเงินที่ขอกู้</t>
  </si>
  <si>
    <t>เลขที่</t>
  </si>
  <si>
    <t>ลงวันที่</t>
  </si>
  <si>
    <t>เงินต้นค้างชำระ</t>
  </si>
  <si>
    <t>ปีสิ้นสุดสัญญา</t>
  </si>
  <si>
    <t>.....................................</t>
  </si>
  <si>
    <t>รายรับจริงสูงกว่ารายจ่ายจริง</t>
  </si>
  <si>
    <t>หัก  25%  ของรายรับจริงสูงกว่ารายจ่ายจริง</t>
  </si>
  <si>
    <t xml:space="preserve">     (เงินทุนสำรองเงินสะสม)</t>
  </si>
  <si>
    <t>1. หุ้นในโรงพิมพ์อาสารักษาดินแดน</t>
  </si>
  <si>
    <t>งบ</t>
  </si>
  <si>
    <t>งบประมาณ</t>
  </si>
  <si>
    <t>หมายเหตุ  ระบุเงินงบประมาณหรือเงินอุดหนุนระบุวัตถุประสงค์/เฉพาะกิจ</t>
  </si>
  <si>
    <t>งานบริหารงานทั่วไป</t>
  </si>
  <si>
    <t>งานวางแผนสถิติ</t>
  </si>
  <si>
    <t>งานบริหารงานคลัง</t>
  </si>
  <si>
    <t>และวิชาการ</t>
  </si>
  <si>
    <t>งบบุคลากร</t>
  </si>
  <si>
    <t>งบลงทุน</t>
  </si>
  <si>
    <t>งบรายจ่ายอื่น</t>
  </si>
  <si>
    <t>งบเงินอุดหนุน</t>
  </si>
  <si>
    <t>งานบริหารงานทั่วไปเกี่ยวกับการรักษาความสงบภายใน</t>
  </si>
  <si>
    <t>งานเทศกิจ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</si>
  <si>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</si>
  <si>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</si>
  <si>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</si>
  <si>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งานศึกษาไม่กำหนดระดับ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</si>
  <si>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</si>
  <si>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</si>
  <si>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งานศูนย์บริการสาธารณสุข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</si>
  <si>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</si>
  <si>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</si>
  <si>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งานบริหารทั่วไปเกี่ยวกับเคหะและชุมชน</t>
  </si>
  <si>
    <t>งานไฟฟ้าถนน</t>
  </si>
  <si>
    <t>งานสวนสาธารณะ</t>
  </si>
  <si>
    <t>งานบริหารทั่วไปเกี่ยวกับการสร้างความเข้มแข็งของชุมชน</t>
  </si>
  <si>
    <t>งานส่งเสริมและสนับสนุนความเข้มแข็งชุมชน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</si>
  <si>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</si>
  <si>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</si>
  <si>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</si>
  <si>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</si>
  <si>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</si>
  <si>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งานส่งเสริมการเกษตร</t>
  </si>
  <si>
    <t>งานอนุรักษ์แหล่งน้ำและป่าไม้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</si>
  <si>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</si>
  <si>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</si>
  <si>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</si>
  <si>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</si>
  <si>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</si>
  <si>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</si>
  <si>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</si>
  <si>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</si>
  <si>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</si>
  <si>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</si>
  <si>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</si>
  <si>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</si>
  <si>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</si>
  <si>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</si>
  <si>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</si>
  <si>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อาคารสำนักงาน</t>
  </si>
  <si>
    <t>อาคารศูนย์ป้องกันภัยฝ่ายพลเรือน</t>
  </si>
  <si>
    <t>อาคารศูนย์พัฒนาเด็กเล็ก</t>
  </si>
  <si>
    <t>โรงจอดรถยนต์</t>
  </si>
  <si>
    <t>หอประปา โรงสูบน้ำ และถังเก็บน้ำ</t>
  </si>
  <si>
    <t>รายได้</t>
  </si>
  <si>
    <t>1.เครื่องยนต์และยานพาหนะ</t>
  </si>
  <si>
    <t>2.เครื่องมือเครื่องใช้และอุปกรณ์</t>
  </si>
  <si>
    <t xml:space="preserve">  ข.ในการโยธา</t>
  </si>
  <si>
    <t xml:space="preserve">  ค.ในการประชาสัมพันธ์</t>
  </si>
  <si>
    <t xml:space="preserve">  ง.ในการเกษตร</t>
  </si>
  <si>
    <t xml:space="preserve">  จ.ในการคมนาคม</t>
  </si>
  <si>
    <t>ระดับก่อนวัยเรียน</t>
  </si>
  <si>
    <t>และประถมศึกษา</t>
  </si>
  <si>
    <t>เงินทุนโครงการเศรษฐกิจชุมชน</t>
  </si>
  <si>
    <t>งบแสดงผลการดำเนินงานจ่ายจากเงินรายรับ</t>
  </si>
  <si>
    <t>รวมรายจ่าย</t>
  </si>
  <si>
    <t>รวมรายรับ</t>
  </si>
  <si>
    <t>รายรับสูงกว่าหรือ(ต่ำกว่า)รายจ่าย</t>
  </si>
  <si>
    <t>รวมจ่ายจากเงินงบประมาณ</t>
  </si>
  <si>
    <t>งบแสดงผลการดำเนินงานจ่ายจากเงินรายรับและเงินสะสม</t>
  </si>
  <si>
    <t>รายจ่ายจากเงินสะสม</t>
  </si>
  <si>
    <t>รายงานรายจ่ายในการดำเนินงานที่จ่ายจากเงินสะสม</t>
  </si>
  <si>
    <t>ลูกหนี้เงินสะสม</t>
  </si>
  <si>
    <t>เจ้าหนี้เงินสะสม</t>
  </si>
  <si>
    <t>รายจ่ายผลัดส่งใบสำคัญ</t>
  </si>
  <si>
    <t>ค่าอาหารเสริม (นม)</t>
  </si>
  <si>
    <t>อาคารเก็บพัสดุ</t>
  </si>
  <si>
    <t>จำนวน</t>
  </si>
  <si>
    <t>ออมสิน  ประเภทเผื่อเรียก เลขที่  020050414695</t>
  </si>
  <si>
    <t>(ลงชื่อ)....................................................      (ลงชื่อ)...................................................        (ลงชื่อ)........................................................</t>
  </si>
  <si>
    <t>เงินเพิ่มต่าง ๆ ของพนักงานจ้าง</t>
  </si>
  <si>
    <t>รายงานรายจ่ายในการดำเนินงานที่จ่ายจากเงินรายรับตามแผนงานการศึกษา</t>
  </si>
  <si>
    <t>รายงานรายจ่ายในการดำเนินงานที่จ่ายจากเงินรายรับตามแผนงานงบกลาง</t>
  </si>
  <si>
    <t>รายงานรายจ่ายในการดำเนินงานที่จ่ายจากเงินรายรับตามแผนงานบริหารงานทั่วไป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</si>
  <si>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</si>
  <si>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รายงานรายจ่ายในการดำเนินงานที่จ่ายจากเงินรายรับตามแผนงานสาธารณสุข</t>
  </si>
  <si>
    <t>รายงานรายจ่ายในการดำเนินงานที่จ่ายจากเงินรายรับตามแผนงานสังคมสงเคราะห์</t>
  </si>
  <si>
    <t>รายงานรายจ่ายในการดำเนินงานที่จ่ายจากเงินรายรับตามแผนงานเคหะและชุมชน</t>
  </si>
  <si>
    <t>งบดำเนินงาน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</si>
  <si>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</si>
  <si>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</si>
  <si>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</si>
  <si>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รายงานรายจ่ายในการดำเนินงานที่จ่ายจากเงินรายรับตามแผนงานการเกษตร</t>
  </si>
  <si>
    <t>รายงานรายจ่ายในการดำเนินงานที่จ่ายจากเงินรายรับตามแผนงานการพาณิชย์</t>
  </si>
  <si>
    <t>งบแสดงผลการดำเนินงานจ่ายจากเงินรายรับ  เงินสะสมและเงินทุนสำรองเงินสะสม</t>
  </si>
  <si>
    <t>เงินสะสม  1  ตุลาคม  2560</t>
  </si>
  <si>
    <t>ชื่อ - สกุล  ผู้ยืม</t>
  </si>
  <si>
    <t>โครงการที่ยืม</t>
  </si>
  <si>
    <t>กลุ่มเลี้ยงสุกรบ้านจาบ  ม.9</t>
  </si>
  <si>
    <t>โรงเรียนอนุบาล อบต.โนนแดง</t>
  </si>
  <si>
    <t>ป้อมตำรวจ</t>
  </si>
  <si>
    <t>บริจาค</t>
  </si>
  <si>
    <t>บริหารทั่วไป</t>
  </si>
  <si>
    <t>ค่าก่อสร้างสิ่งสาธารณูปโภค</t>
  </si>
  <si>
    <t>รายละเอียดการจ่ายเงินสะสม</t>
  </si>
  <si>
    <t>(ตะเภาหนุน - หนองบง)</t>
  </si>
  <si>
    <t xml:space="preserve">  ก.ในงานบ้านงานครัว</t>
  </si>
  <si>
    <t xml:space="preserve">  ฉ.ในงานสำนักงาน</t>
  </si>
  <si>
    <t>ณ  วันที่  30  กันยายน  2561</t>
  </si>
  <si>
    <t>สำหรับปี  สิ้นสุดวันที่  30  กันยายน  2561</t>
  </si>
  <si>
    <t>งบรายรับ-รายจ่ายตามงบประมาณ  ประจำปี  2561</t>
  </si>
  <si>
    <t>ตั้งแต่วันที่  1  ตุลาคม  2560  ถึง  วันที่  30  กันยายน  2561</t>
  </si>
  <si>
    <t>ตั้งแต่วันที่  1  ตุลาคม  25560 ถึง  วันที่  30  กันยายน  2561</t>
  </si>
  <si>
    <t>ตั้งแต่วันที่  1  ตุลาคม  2560  ถึงวันที่  30  กันยายน  2561</t>
  </si>
  <si>
    <t>เงินฝาก ธกส. ออมทรัพย์ (01685-2-57339-7)</t>
  </si>
  <si>
    <t>เงินฝาก ธกส. ออมทรัพย์ (01685-8-00021-3)</t>
  </si>
  <si>
    <t>เงินฝาก ธ.กรุงไทย ออมทรัพย์ (340-0-20687-3)</t>
  </si>
  <si>
    <t>เงินฝาก ธ.ออมสิน เผื่อเรียก (020050414695)</t>
  </si>
  <si>
    <t>เงินฝาก ธ.ออมสิน เผื่อเรียกพิเศษ (300032505624)</t>
  </si>
  <si>
    <t>เงินรับฝากภาษีหัก ณ ที่จ่าย</t>
  </si>
  <si>
    <t>เงินรับฝากประกันสัญญา</t>
  </si>
  <si>
    <t>เงินรับฝากเงินทุนโครงการเศรษฐกิจชุมชน</t>
  </si>
  <si>
    <t>เงินรับฝากอื่น ๆ  เงินรอคืนจังหวัด</t>
  </si>
  <si>
    <t>เงินรับฝากอื่น ๆ  เงินประกันสัญญา</t>
  </si>
  <si>
    <t>เงินรับฝากอื่น ๆ  เงินประกันการใช้น้ำประปา</t>
  </si>
  <si>
    <t>เงินรับฝากอื่น ๆ  เงินรางวัลนำจับ</t>
  </si>
  <si>
    <t>ค่าครุภัณฑ์ (อุดหนุนเฉพาะกิจ)</t>
  </si>
  <si>
    <t>ปี 2561</t>
  </si>
  <si>
    <t>ปี 2560</t>
  </si>
  <si>
    <t>เงินฝากกระทรวงการคลัง</t>
  </si>
  <si>
    <t>เงินฝากกองทุน</t>
  </si>
  <si>
    <t>เงินรับฝาก</t>
  </si>
  <si>
    <t>หนี้สินหมุนเวียนอื่น</t>
  </si>
  <si>
    <t>(ลงชื่อ)....................................................           (ลงชื่อ)...................................................            (ลงชื่อ)........................................................</t>
  </si>
  <si>
    <t xml:space="preserve">          (นางสาวศิริวรรณ  ตู้จำนงค์)                           (นายสิทธิเดช  วิระชัย)                                (นายไพโรจน์  พัฒนเดชากูล)</t>
  </si>
  <si>
    <t xml:space="preserve">               ผู้อำนวยการกองคลัง                    ปลัดองค์การบริหารส่วนตำบลโนนแดง                 นายกองค์การบริหารส่วนตำบลโนนแดง </t>
  </si>
  <si>
    <t>เงินกู้</t>
  </si>
  <si>
    <t>เงินที่มีผู้อุทิศให้</t>
  </si>
  <si>
    <t>ฯลฯ</t>
  </si>
  <si>
    <t>คำอธิบาย</t>
  </si>
  <si>
    <t>กรรมสิทธิ์ขององค์กรปกครองส่วนท้องถิ่นและองค์กรปกครองส่วนท้องถิ่นใช้ประโยชน์โดยตรง  รวมทั้งทรัพย์สินที่ให้ยืมหรือเช่า ยกเว้น</t>
  </si>
  <si>
    <t>ทรัพย์สินที่จัดไว้เพื่อเป็นการให้บริการสาธารณะ  เช่น  ถนน  สะพาน  ลานกีฬา  เป็นต้น</t>
  </si>
  <si>
    <t>2. ทรัพย์สินที่ได้มาจากแหล่งเงินกู้  ให้แสดงทรัพย์สินทุกประเภท</t>
  </si>
  <si>
    <t>1. ทรัพย์สินที่ได้มาจากรายได้  เงินสะสม  เงินทุนสำรองเงินสะสม  เงินที่มีผู้อุทิศให้  และเงินอื่นใดยกเว้นเงินกู้  ให้แสดงทรัพย์สินที่เป็น</t>
  </si>
  <si>
    <t>หมายเหตุ  4  เงินฝากกระทรวงการคลัง</t>
  </si>
  <si>
    <t>.........................................</t>
  </si>
  <si>
    <t>........................................</t>
  </si>
  <si>
    <t>หมายเหตุ  5  เงินฝากกองทุน</t>
  </si>
  <si>
    <t>เงินฝากกองทุน......</t>
  </si>
  <si>
    <t>หมายเหตุ 6  ลูกหนี้เงินยืม</t>
  </si>
  <si>
    <t>ชื่อ - สกุล ผู้ยืม</t>
  </si>
  <si>
    <t>รวมทั้งสิ้น</t>
  </si>
  <si>
    <t>หมายเหตุ  7  รายได้จากรัฐบาลค้างรับ</t>
  </si>
  <si>
    <t>โครงการ.......................</t>
  </si>
  <si>
    <t>หมายเหตุ  8  ลูกหนี้ค่าภาษี</t>
  </si>
  <si>
    <t>ราย</t>
  </si>
  <si>
    <t>เงิน</t>
  </si>
  <si>
    <t>หมายเหตุ  9  ลูกหนี้รายได้อื่น ๆ</t>
  </si>
  <si>
    <t>ลูกหนี้ค่าเช่า.......</t>
  </si>
  <si>
    <t>หมายเหตุ  10  ลูกหนี้เงินทุนโครงการเศรษฐกิจชุมชน</t>
  </si>
  <si>
    <t>กลุ่มเลี้ยงโคขุนบ้านตะเภาหนุน ม.2</t>
  </si>
  <si>
    <t>กลุ่มส่งเสริมอาชีพเลี้ยงสุกรบ้านดอนตัดเรือ ม.6</t>
  </si>
  <si>
    <t>กลุ่มเลี้ยงสุกรบ้านระหันค่าย ม.7</t>
  </si>
  <si>
    <t>กลุ่มส่งเสริมอาชีพเลี้ยงสุกรบ้านดอนตะหนิน ม.5</t>
  </si>
  <si>
    <t>เงินทุนส่งเสริมอาชีพเลี้ยงโคขุนบ้านหนองตาโล ม.14</t>
  </si>
  <si>
    <t>กลุ่มส่งเสริมอาชีพเลี้ยงไก่พื้นบ้านไทยสามัคคี ม.17</t>
  </si>
  <si>
    <t>กลุ่มเลี้ยงโคขุนบ้านหนองบง ม.8</t>
  </si>
  <si>
    <t>กลุ่มส่งเสริมอาชีพบ้านหนองมน ม.16</t>
  </si>
  <si>
    <t>กลุ่มร้านค้าชุมชนบ้านหนองบง ม.8</t>
  </si>
  <si>
    <t>ลูกหนี้ค่า......</t>
  </si>
  <si>
    <t>หมายเหตุ  11  ลูกหนี้อื่น ๆ</t>
  </si>
  <si>
    <t>หมายเหตุ  12  สินทรัพย์หมุนเวียนอื่น</t>
  </si>
  <si>
    <t>หมายเหตุ  13  ลูกหนี้เงินยืมเงินสะสม</t>
  </si>
  <si>
    <t>หมายเหตุ  14  สินทรัพย์ไม่หมุนเวียนอื่น</t>
  </si>
  <si>
    <t>หมายเหตุ  15  รายจ่ายค้างจ่าย</t>
  </si>
  <si>
    <t>ครุภัณฑ์งานบ้านงานครัว</t>
  </si>
  <si>
    <t>จัดซื้อผ้าม่านพร้อมอุปกรณ์</t>
  </si>
  <si>
    <t>ไฟฟ้าถนน</t>
  </si>
  <si>
    <t>ก่อสร้างถนน คสล.บ้านจาบ หมู่ที่ 9 (ถนนรอบหมู่บ้าน)</t>
  </si>
  <si>
    <t>ก่อสร้างถนน คสล.บ้านจาบ หมู่ที่ 9 (ทางเข้าหมู่บ้าน-</t>
  </si>
  <si>
    <t>หน้าวัดบ้านจาบ)</t>
  </si>
  <si>
    <t>ก่อสร้างถนน คสล.บ้านดอนตะหนิน หมู่ที่ 5</t>
  </si>
  <si>
    <t>(สายบ้านนางเจริญ-วัดป่าพุธฐานิโย)</t>
  </si>
  <si>
    <t>ความเข้มแข็งของชุมชน</t>
  </si>
  <si>
    <t>ส่งเสริมและสนับสนุน</t>
  </si>
  <si>
    <t>สร้างความเข้มแข็ง</t>
  </si>
  <si>
    <t>ของชุมชน</t>
  </si>
  <si>
    <t>ก่อสร้างถนน คสล.บ้านดอนตัดเรือ หมู่ที่ 6</t>
  </si>
  <si>
    <t>(ซอยบ้านนายเลิศ-บ้านนายประสิทธิ์)</t>
  </si>
  <si>
    <t>ก่อสร้างถนน คสล.บ้านตะเภาหนุน หมู่ที่ 2</t>
  </si>
  <si>
    <t>ก่อสร้างถนน คสล.บ้านไทยสามัคคี  หมู่ที่ 17</t>
  </si>
  <si>
    <t>(บ้านนางจัด - สระหนองบง)</t>
  </si>
  <si>
    <t>ก่อสร้างถนน คสล.บ้านระหันค่าย หมู่ที่ 7</t>
  </si>
  <si>
    <t>(บ้านนายชุ่ม - โนนผีน้อย)</t>
  </si>
  <si>
    <t>ก่อสร้างถนน คสล.บ้านหนองตาโล หมู่ที่ 14</t>
  </si>
  <si>
    <t>(บ้านนายชม - บ้านนายมนเทียร)</t>
  </si>
  <si>
    <t>ก่อสร้างถนน คสล.บ้านหนองบง หมู่ที่ 8</t>
  </si>
  <si>
    <t>(หนองบง - ตะเภาหนุน)</t>
  </si>
  <si>
    <t>ก่อสร้างถนน คสล.บ้านหนองมน หมู่ที่ 16</t>
  </si>
  <si>
    <t>(จากบ้านหนองมน - ร.พ.โนนแดง)</t>
  </si>
  <si>
    <t>อุดหนุน</t>
  </si>
  <si>
    <t>เฉพาะกิจ</t>
  </si>
  <si>
    <t>อุตสาหกรรมและ</t>
  </si>
  <si>
    <t>การโยธา</t>
  </si>
  <si>
    <t>ก่อสร้างโครงสร้างพื้นฐาน</t>
  </si>
  <si>
    <t>ค่าต่อเติมหรือดัดแปลง</t>
  </si>
  <si>
    <t>อาคารบ้านพัก</t>
  </si>
  <si>
    <t>ค่าก่อสร้างสิ่งสาธารณูปการ</t>
  </si>
  <si>
    <t>ต่อเติมโรงเก็บพัสดุ อบต.โนนแดง</t>
  </si>
  <si>
    <t>ก่อสร้างอาคารศูนย์พัฒนาคุณภาพชีวิตและส่งเสริมอาชีพ</t>
  </si>
  <si>
    <t>ผู้สูงอายุ</t>
  </si>
  <si>
    <t>บริหารทั่วไปเกี่ยวกับ</t>
  </si>
  <si>
    <t>หมายเหตุ  16  ฎีกาค้างจ่าย</t>
  </si>
  <si>
    <t>หมายเหตุ  17  เงินรับฝาก</t>
  </si>
  <si>
    <t>ภาษีหัก ณ ที่จ่าย</t>
  </si>
  <si>
    <t>หมายเหตุ  18  หนี้สินหมุนเวียนอื่น</t>
  </si>
  <si>
    <t>.............................</t>
  </si>
  <si>
    <t>2561</t>
  </si>
  <si>
    <t>2560</t>
  </si>
  <si>
    <t>เงินรับฝากอื่น ๆ เงินประกันสัญญา</t>
  </si>
  <si>
    <t>เงินรับฝากอื่น ๆ เงินรางวัลนำจับ</t>
  </si>
  <si>
    <t>เงินรับฝากอื่น ๆ เงินประกันการใช้น้ำประปา</t>
  </si>
  <si>
    <t>เงินรับฝากอื่น ๆ เงินรอคืนจังหวัด</t>
  </si>
  <si>
    <t>เงินรับฝากอื่น ๆ เงินรอสำนักงานพัฒนาสังคมฯ</t>
  </si>
  <si>
    <t xml:space="preserve">           (นางสาวศิริวรรณ  ตู้จำนงค์)                    (นายสิทธิเดช  วิระชัย)                            (นายไพโรจน์  พัฒนเดชากูล)</t>
  </si>
  <si>
    <t xml:space="preserve">                ผู้อำนวยการกองคลัง              ปลัดองค์การบริหารส่วนตำบลโนนแดง            นายกองค์การบริหารส่วนตำบลโนนแดง </t>
  </si>
  <si>
    <t>หมายเหตุ  19  เจ้าหนี้เงินกู้</t>
  </si>
  <si>
    <t>สัญญาเงินกู้</t>
  </si>
  <si>
    <t>ทั้งนี้  องค์การบริหารส่วนตำบลโนนแดงมียอดเงินที่ได้รับอนุมัติให้กู้เงินหรือทำสัญญากู้เงินแล้วอยู่ระหว่างการรับเงิน จำนวน.........บาท</t>
  </si>
  <si>
    <t>หมายเหตุ  20  หนี้สินไม่หมุนเวียนอื่น</t>
  </si>
  <si>
    <t>....................................</t>
  </si>
  <si>
    <t>หมายเหตุ  21  เงินสะสม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</si>
  <si>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</si>
  <si>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</si>
  <si>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</si>
  <si>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</si>
  <si>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เงินสะสม  ณ 30  กันยายน  2561</t>
  </si>
  <si>
    <t>เงินสะสม  30  กันยายน  2561  ประกอบด้วย</t>
  </si>
  <si>
    <t>2.เงินฝากกองทุน</t>
  </si>
  <si>
    <t>3.ลูกหนี้ค่าภาษี</t>
  </si>
  <si>
    <t>4.ลูกหนี้รายได้อื่น ๆ</t>
  </si>
  <si>
    <t>5.ทรัพย์สินเกิดจากเงินกู้ที่ชำระหนี้แล้ว</t>
  </si>
  <si>
    <t xml:space="preserve">  (ผลต่างระหว่างทรัพย์สินเกิดจากเงินกู้และเจ้าหนี้เงินกู้)</t>
  </si>
  <si>
    <t>6.เงินสะสมที่สามารถนำไปใช้ได้</t>
  </si>
  <si>
    <t>ทั้งนี้  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</si>
  <si>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 ตามรายละเอียดแนบท้ายหมายเหตุ 21</t>
  </si>
  <si>
    <t>เงินรับฝากอื่น ๆ  เงินรอคืนสำนักงานพัฒนาสังคมฯ</t>
  </si>
  <si>
    <t>กรุงไทย  ประเภทกระแสรายวัน  เลขที่  340-6-00455-5</t>
  </si>
  <si>
    <t>เงินรับฝากอื่น ๆ เงินรอคืนกรมส่งเสริมการปกครองท้องถิ่น</t>
  </si>
  <si>
    <t>-โครงการก่อสร้างท่อลอดเหลี่ยมบ้านดอนตัดเรือ  หมู่ที่  6</t>
  </si>
  <si>
    <t>เงินอุดหนุนระบุวัตถุประสงค์/เฉพาะกิจ</t>
  </si>
  <si>
    <t>รวมจ่ายจากเงินอุดหนุนระบุวัตถุประสงค์/เฉพาะกิจ</t>
  </si>
  <si>
    <t>ค่าธรรมเนียมค่าปรับและใบอนุญาต</t>
  </si>
  <si>
    <t>เงินอุดหนุนทั่วไป</t>
  </si>
  <si>
    <t>เงินอุดหนุนทั่วไประบุวัตถุประสงค์/เฉพาะกิจ</t>
  </si>
  <si>
    <t>งบแสดงผลการดำเนินงานจ่ายจากเงินรายรับ  เงินสะสม  เงินทุนสำรองเงินสะสมและเงินกู้</t>
  </si>
  <si>
    <t>..................................................................</t>
  </si>
  <si>
    <t>(นางสาวศิริวรรณ  ตู้จำนงค์)</t>
  </si>
  <si>
    <t>(นายสิทธิเดช  วิระชัย)</t>
  </si>
  <si>
    <t>........................................................................</t>
  </si>
  <si>
    <t>(นายไพโรจน์  พัฒนเดชากูล)</t>
  </si>
  <si>
    <t>ผู้อำนวยการกองคลัง</t>
  </si>
  <si>
    <t>ปลัดองค์การบริหารส่วนตำบลโนนแดง</t>
  </si>
  <si>
    <t>..................................................................................</t>
  </si>
  <si>
    <t>นายกองค์การบริหารส่วนตำบลโนนแดง</t>
  </si>
  <si>
    <t>ลงชื่อ</t>
  </si>
  <si>
    <t>(ลงชื่อ)</t>
  </si>
  <si>
    <t>ออมสิน  ประเภทเผื่อเรียกพิเศษ 11 เดือน  เลขที่  300032505624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</si>
</sst>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0000"/>
    <numFmt numFmtId="201" formatCode="000"/>
    <numFmt numFmtId="202" formatCode="#,##0.00;[Red]#,##0.00"/>
    <numFmt numFmtId="203" formatCode="_-* #,##0.00_-;\(#,##0.00\)_-;_-* &quot;-&quot;??_-;_-@_-"/>
    <numFmt numFmtId="204" formatCode="_-* #,##0.0_-;\-* #,##0.0_-;_-* &quot;-&quot;??_-;_-@_-"/>
    <numFmt numFmtId="205" formatCode="#,##0.00_ ;[Red]\-#,##0.00\ "/>
    <numFmt numFmtId="206" formatCode="#,##0.00_ ;\-#,##0.00\ "/>
    <numFmt numFmtId="207" formatCode="[$-F800]dddd\,\ mmmm\ dd\,\ yyyy"/>
    <numFmt numFmtId="208" formatCode="[$-41E]d\ mmmm\ yyyy"/>
  </numFmts>
  <fonts count="96">
    <font>
      <sz val="16"/>
      <name val="AngsanaUPC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AngsanaUPC"/>
      <family val="1"/>
    </font>
    <font>
      <sz val="10"/>
      <name val="AngsanaUPC"/>
      <family val="1"/>
    </font>
    <font>
      <sz val="9"/>
      <name val="AngsanaUPC"/>
      <family val="1"/>
    </font>
    <font>
      <b/>
      <sz val="12"/>
      <name val="TH SarabunPSK"/>
      <family val="2"/>
    </font>
    <font>
      <sz val="14"/>
      <name val="AngsanaUPC"/>
      <family val="1"/>
    </font>
    <font>
      <b/>
      <sz val="16"/>
      <name val="AngsanaUPC"/>
      <family val="1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sz val="9"/>
      <color indexed="8"/>
      <name val="TH SarabunPSK"/>
      <family val="2"/>
    </font>
    <font>
      <sz val="8"/>
      <color indexed="8"/>
      <name val="TH SarabunPSK"/>
      <family val="2"/>
    </font>
    <font>
      <b/>
      <u val="single"/>
      <sz val="9"/>
      <color indexed="8"/>
      <name val="TH SarabunPSK"/>
      <family val="2"/>
    </font>
    <font>
      <b/>
      <sz val="9"/>
      <color indexed="8"/>
      <name val="TH SarabunPSK"/>
      <family val="2"/>
    </font>
    <font>
      <sz val="7"/>
      <color indexed="8"/>
      <name val="TH SarabunPSK"/>
      <family val="2"/>
    </font>
    <font>
      <b/>
      <sz val="8"/>
      <color indexed="8"/>
      <name val="TH SarabunPSK"/>
      <family val="2"/>
    </font>
    <font>
      <i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9"/>
      <color theme="1"/>
      <name val="TH SarabunPSK"/>
      <family val="2"/>
    </font>
    <font>
      <sz val="8"/>
      <color theme="1"/>
      <name val="TH SarabunPSK"/>
      <family val="2"/>
    </font>
    <font>
      <b/>
      <u val="single"/>
      <sz val="9"/>
      <color theme="1"/>
      <name val="TH SarabunPSK"/>
      <family val="2"/>
    </font>
    <font>
      <b/>
      <sz val="9"/>
      <color theme="1"/>
      <name val="TH SarabunPSK"/>
      <family val="2"/>
    </font>
    <font>
      <sz val="7"/>
      <color theme="1"/>
      <name val="TH SarabunPSK"/>
      <family val="2"/>
    </font>
    <font>
      <b/>
      <sz val="8"/>
      <color theme="1"/>
      <name val="TH SarabunPSK"/>
      <family val="2"/>
    </font>
    <font>
      <i/>
      <sz val="14"/>
      <color theme="1"/>
      <name val="TH SarabunPSK"/>
      <family val="2"/>
    </font>
    <font>
      <b/>
      <sz val="10"/>
      <color theme="1"/>
      <name val="Calibri"/>
      <family val="2"/>
    </font>
    <font>
      <b/>
      <sz val="11"/>
      <color theme="1"/>
      <name val="TH SarabunPSK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hair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43" fontId="4" fillId="0" borderId="0" xfId="36" applyFont="1" applyBorder="1" applyAlignment="1">
      <alignment/>
    </xf>
    <xf numFmtId="0" fontId="4" fillId="0" borderId="0" xfId="0" applyFont="1" applyAlignment="1">
      <alignment/>
    </xf>
    <xf numFmtId="43" fontId="4" fillId="0" borderId="10" xfId="36" applyFont="1" applyBorder="1" applyAlignment="1">
      <alignment/>
    </xf>
    <xf numFmtId="43" fontId="3" fillId="0" borderId="0" xfId="36" applyFont="1" applyBorder="1" applyAlignment="1">
      <alignment/>
    </xf>
    <xf numFmtId="0" fontId="3" fillId="0" borderId="0" xfId="0" applyFont="1" applyAlignment="1">
      <alignment/>
    </xf>
    <xf numFmtId="43" fontId="3" fillId="0" borderId="11" xfId="36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36" applyFont="1" applyAlignment="1">
      <alignment/>
    </xf>
    <xf numFmtId="43" fontId="1" fillId="0" borderId="12" xfId="36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5" xfId="36" applyFont="1" applyBorder="1" applyAlignment="1">
      <alignment/>
    </xf>
    <xf numFmtId="0" fontId="4" fillId="0" borderId="16" xfId="0" applyFont="1" applyBorder="1" applyAlignment="1">
      <alignment/>
    </xf>
    <xf numFmtId="43" fontId="4" fillId="0" borderId="15" xfId="36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3" fontId="4" fillId="0" borderId="19" xfId="36" applyFont="1" applyBorder="1" applyAlignment="1">
      <alignment/>
    </xf>
    <xf numFmtId="43" fontId="4" fillId="0" borderId="0" xfId="36" applyFont="1" applyAlignment="1">
      <alignment/>
    </xf>
    <xf numFmtId="43" fontId="1" fillId="0" borderId="0" xfId="36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43" fontId="3" fillId="0" borderId="21" xfId="36" applyFont="1" applyBorder="1" applyAlignment="1">
      <alignment horizontal="center"/>
    </xf>
    <xf numFmtId="0" fontId="3" fillId="0" borderId="18" xfId="0" applyFont="1" applyBorder="1" applyAlignment="1">
      <alignment/>
    </xf>
    <xf numFmtId="43" fontId="3" fillId="0" borderId="19" xfId="36" applyFont="1" applyBorder="1" applyAlignment="1">
      <alignment horizontal="center"/>
    </xf>
    <xf numFmtId="43" fontId="4" fillId="0" borderId="21" xfId="36" applyFont="1" applyBorder="1" applyAlignment="1">
      <alignment/>
    </xf>
    <xf numFmtId="43" fontId="4" fillId="0" borderId="21" xfId="36" applyFont="1" applyBorder="1" applyAlignment="1">
      <alignment horizontal="center"/>
    </xf>
    <xf numFmtId="43" fontId="4" fillId="0" borderId="10" xfId="36" applyFont="1" applyBorder="1" applyAlignment="1">
      <alignment horizontal="center"/>
    </xf>
    <xf numFmtId="43" fontId="4" fillId="0" borderId="11" xfId="36" applyFont="1" applyBorder="1" applyAlignment="1">
      <alignment/>
    </xf>
    <xf numFmtId="43" fontId="4" fillId="0" borderId="0" xfId="36" applyFont="1" applyAlignment="1">
      <alignment horizontal="center"/>
    </xf>
    <xf numFmtId="43" fontId="3" fillId="0" borderId="0" xfId="36" applyFont="1" applyAlignment="1">
      <alignment/>
    </xf>
    <xf numFmtId="43" fontId="3" fillId="0" borderId="0" xfId="36" applyFont="1" applyAlignment="1">
      <alignment horizontal="center"/>
    </xf>
    <xf numFmtId="43" fontId="4" fillId="0" borderId="0" xfId="36" applyFont="1" applyBorder="1" applyAlignment="1">
      <alignment horizontal="center"/>
    </xf>
    <xf numFmtId="202" fontId="4" fillId="0" borderId="0" xfId="36" applyNumberFormat="1" applyFont="1" applyBorder="1" applyAlignment="1">
      <alignment/>
    </xf>
    <xf numFmtId="43" fontId="3" fillId="0" borderId="21" xfId="36" applyFont="1" applyBorder="1" applyAlignment="1">
      <alignment/>
    </xf>
    <xf numFmtId="0" fontId="4" fillId="0" borderId="0" xfId="0" applyFont="1" applyAlignment="1">
      <alignment horizontal="right"/>
    </xf>
    <xf numFmtId="43" fontId="4" fillId="0" borderId="0" xfId="36" applyFont="1" applyAlignment="1">
      <alignment horizontal="left"/>
    </xf>
    <xf numFmtId="43" fontId="4" fillId="0" borderId="0" xfId="0" applyNumberFormat="1" applyFont="1" applyAlignment="1">
      <alignment/>
    </xf>
    <xf numFmtId="43" fontId="3" fillId="0" borderId="14" xfId="36" applyFont="1" applyBorder="1" applyAlignment="1">
      <alignment/>
    </xf>
    <xf numFmtId="43" fontId="3" fillId="0" borderId="19" xfId="36" applyFont="1" applyBorder="1" applyAlignment="1">
      <alignment/>
    </xf>
    <xf numFmtId="43" fontId="3" fillId="0" borderId="13" xfId="36" applyFont="1" applyBorder="1" applyAlignment="1">
      <alignment horizontal="center"/>
    </xf>
    <xf numFmtId="202" fontId="3" fillId="0" borderId="0" xfId="36" applyNumberFormat="1" applyFont="1" applyBorder="1" applyAlignment="1">
      <alignment/>
    </xf>
    <xf numFmtId="43" fontId="4" fillId="0" borderId="22" xfId="36" applyFont="1" applyBorder="1" applyAlignment="1">
      <alignment/>
    </xf>
    <xf numFmtId="43" fontId="4" fillId="0" borderId="22" xfId="36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3" fontId="3" fillId="0" borderId="11" xfId="36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36" applyFont="1" applyBorder="1" applyAlignment="1">
      <alignment horizontal="center"/>
    </xf>
    <xf numFmtId="202" fontId="72" fillId="0" borderId="0" xfId="36" applyNumberFormat="1" applyFont="1" applyBorder="1" applyAlignment="1">
      <alignment/>
    </xf>
    <xf numFmtId="43" fontId="1" fillId="0" borderId="25" xfId="36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73" fillId="0" borderId="0" xfId="0" applyFont="1" applyAlignment="1">
      <alignment/>
    </xf>
    <xf numFmtId="0" fontId="74" fillId="0" borderId="26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4" fillId="0" borderId="0" xfId="0" applyFont="1" applyAlignment="1">
      <alignment/>
    </xf>
    <xf numFmtId="0" fontId="73" fillId="0" borderId="13" xfId="0" applyFont="1" applyBorder="1" applyAlignment="1">
      <alignment/>
    </xf>
    <xf numFmtId="43" fontId="73" fillId="0" borderId="10" xfId="36" applyFont="1" applyBorder="1" applyAlignment="1">
      <alignment/>
    </xf>
    <xf numFmtId="43" fontId="73" fillId="0" borderId="0" xfId="36" applyFont="1" applyBorder="1" applyAlignment="1">
      <alignment/>
    </xf>
    <xf numFmtId="0" fontId="73" fillId="0" borderId="29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18" xfId="0" applyFont="1" applyBorder="1" applyAlignment="1">
      <alignment/>
    </xf>
    <xf numFmtId="43" fontId="73" fillId="0" borderId="19" xfId="36" applyFont="1" applyBorder="1" applyAlignment="1">
      <alignment/>
    </xf>
    <xf numFmtId="43" fontId="73" fillId="0" borderId="18" xfId="36" applyFont="1" applyBorder="1" applyAlignment="1">
      <alignment/>
    </xf>
    <xf numFmtId="0" fontId="74" fillId="0" borderId="26" xfId="0" applyFont="1" applyBorder="1" applyAlignment="1">
      <alignment/>
    </xf>
    <xf numFmtId="43" fontId="74" fillId="0" borderId="11" xfId="36" applyFont="1" applyBorder="1" applyAlignment="1">
      <alignment/>
    </xf>
    <xf numFmtId="43" fontId="74" fillId="0" borderId="28" xfId="36" applyFont="1" applyBorder="1" applyAlignment="1">
      <alignment/>
    </xf>
    <xf numFmtId="0" fontId="74" fillId="0" borderId="21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3" fillId="0" borderId="30" xfId="0" applyFont="1" applyBorder="1" applyAlignment="1">
      <alignment/>
    </xf>
    <xf numFmtId="0" fontId="73" fillId="0" borderId="21" xfId="0" applyFont="1" applyBorder="1" applyAlignment="1">
      <alignment/>
    </xf>
    <xf numFmtId="0" fontId="73" fillId="0" borderId="31" xfId="0" applyFont="1" applyBorder="1" applyAlignment="1">
      <alignment/>
    </xf>
    <xf numFmtId="0" fontId="73" fillId="0" borderId="15" xfId="0" applyFont="1" applyBorder="1" applyAlignment="1">
      <alignment/>
    </xf>
    <xf numFmtId="0" fontId="73" fillId="0" borderId="2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43" fontId="73" fillId="0" borderId="21" xfId="36" applyFont="1" applyBorder="1" applyAlignment="1">
      <alignment/>
    </xf>
    <xf numFmtId="43" fontId="73" fillId="0" borderId="20" xfId="36" applyFont="1" applyBorder="1" applyAlignment="1">
      <alignment/>
    </xf>
    <xf numFmtId="43" fontId="73" fillId="0" borderId="15" xfId="36" applyFont="1" applyBorder="1" applyAlignment="1">
      <alignment/>
    </xf>
    <xf numFmtId="43" fontId="73" fillId="0" borderId="17" xfId="36" applyFont="1" applyBorder="1" applyAlignment="1">
      <alignment/>
    </xf>
    <xf numFmtId="0" fontId="73" fillId="0" borderId="17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77" fillId="0" borderId="32" xfId="0" applyFont="1" applyBorder="1" applyAlignment="1">
      <alignment/>
    </xf>
    <xf numFmtId="0" fontId="77" fillId="0" borderId="0" xfId="0" applyFont="1" applyAlignment="1">
      <alignment/>
    </xf>
    <xf numFmtId="0" fontId="78" fillId="0" borderId="33" xfId="0" applyFont="1" applyBorder="1" applyAlignment="1">
      <alignment/>
    </xf>
    <xf numFmtId="0" fontId="76" fillId="0" borderId="34" xfId="0" applyFont="1" applyBorder="1" applyAlignment="1">
      <alignment/>
    </xf>
    <xf numFmtId="0" fontId="76" fillId="0" borderId="35" xfId="0" applyFont="1" applyBorder="1" applyAlignment="1">
      <alignment horizontal="center"/>
    </xf>
    <xf numFmtId="0" fontId="76" fillId="0" borderId="35" xfId="0" applyFont="1" applyBorder="1" applyAlignment="1">
      <alignment/>
    </xf>
    <xf numFmtId="0" fontId="79" fillId="0" borderId="31" xfId="0" applyFont="1" applyBorder="1" applyAlignment="1">
      <alignment horizontal="center"/>
    </xf>
    <xf numFmtId="43" fontId="80" fillId="0" borderId="10" xfId="36" applyFont="1" applyBorder="1" applyAlignment="1">
      <alignment/>
    </xf>
    <xf numFmtId="43" fontId="80" fillId="0" borderId="0" xfId="36" applyFont="1" applyBorder="1" applyAlignment="1">
      <alignment/>
    </xf>
    <xf numFmtId="43" fontId="80" fillId="0" borderId="15" xfId="36" applyFont="1" applyBorder="1" applyAlignment="1">
      <alignment/>
    </xf>
    <xf numFmtId="43" fontId="80" fillId="0" borderId="17" xfId="36" applyFont="1" applyBorder="1" applyAlignment="1">
      <alignment/>
    </xf>
    <xf numFmtId="43" fontId="81" fillId="0" borderId="36" xfId="36" applyFont="1" applyBorder="1" applyAlignment="1">
      <alignment/>
    </xf>
    <xf numFmtId="43" fontId="81" fillId="0" borderId="12" xfId="36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5" xfId="0" applyFont="1" applyBorder="1" applyAlignment="1">
      <alignment/>
    </xf>
    <xf numFmtId="43" fontId="1" fillId="0" borderId="28" xfId="36" applyFont="1" applyBorder="1" applyAlignment="1">
      <alignment/>
    </xf>
    <xf numFmtId="43" fontId="2" fillId="0" borderId="10" xfId="36" applyFont="1" applyBorder="1" applyAlignment="1">
      <alignment/>
    </xf>
    <xf numFmtId="43" fontId="1" fillId="0" borderId="11" xfId="36" applyFont="1" applyBorder="1" applyAlignment="1">
      <alignment horizontal="center"/>
    </xf>
    <xf numFmtId="43" fontId="1" fillId="0" borderId="11" xfId="36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5" xfId="36" applyFont="1" applyBorder="1" applyAlignment="1">
      <alignment/>
    </xf>
    <xf numFmtId="43" fontId="2" fillId="0" borderId="0" xfId="36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29" xfId="0" applyFont="1" applyBorder="1" applyAlignment="1">
      <alignment/>
    </xf>
    <xf numFmtId="0" fontId="78" fillId="0" borderId="3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13" xfId="0" applyFont="1" applyBorder="1" applyAlignment="1">
      <alignment/>
    </xf>
    <xf numFmtId="0" fontId="82" fillId="0" borderId="31" xfId="0" applyFont="1" applyBorder="1" applyAlignment="1">
      <alignment/>
    </xf>
    <xf numFmtId="0" fontId="83" fillId="0" borderId="31" xfId="0" applyFont="1" applyBorder="1" applyAlignment="1">
      <alignment/>
    </xf>
    <xf numFmtId="0" fontId="76" fillId="0" borderId="31" xfId="0" applyFont="1" applyBorder="1" applyAlignment="1">
      <alignment/>
    </xf>
    <xf numFmtId="0" fontId="77" fillId="0" borderId="30" xfId="0" applyFont="1" applyBorder="1" applyAlignment="1">
      <alignment horizontal="center"/>
    </xf>
    <xf numFmtId="0" fontId="79" fillId="0" borderId="31" xfId="0" applyFont="1" applyBorder="1" applyAlignment="1">
      <alignment/>
    </xf>
    <xf numFmtId="43" fontId="80" fillId="0" borderId="21" xfId="36" applyFont="1" applyBorder="1" applyAlignment="1">
      <alignment/>
    </xf>
    <xf numFmtId="43" fontId="80" fillId="0" borderId="20" xfId="36" applyFont="1" applyBorder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43" fontId="81" fillId="0" borderId="38" xfId="36" applyFont="1" applyBorder="1" applyAlignment="1">
      <alignment/>
    </xf>
    <xf numFmtId="0" fontId="82" fillId="0" borderId="0" xfId="0" applyFont="1" applyAlignment="1">
      <alignment/>
    </xf>
    <xf numFmtId="0" fontId="84" fillId="0" borderId="30" xfId="0" applyFont="1" applyBorder="1" applyAlignment="1">
      <alignment/>
    </xf>
    <xf numFmtId="43" fontId="82" fillId="0" borderId="21" xfId="36" applyFont="1" applyBorder="1" applyAlignment="1">
      <alignment/>
    </xf>
    <xf numFmtId="43" fontId="82" fillId="0" borderId="20" xfId="36" applyFont="1" applyBorder="1" applyAlignment="1">
      <alignment/>
    </xf>
    <xf numFmtId="0" fontId="82" fillId="0" borderId="10" xfId="0" applyFont="1" applyBorder="1" applyAlignment="1">
      <alignment/>
    </xf>
    <xf numFmtId="43" fontId="82" fillId="0" borderId="10" xfId="36" applyFont="1" applyBorder="1" applyAlignment="1">
      <alignment/>
    </xf>
    <xf numFmtId="43" fontId="82" fillId="0" borderId="0" xfId="36" applyFont="1" applyBorder="1" applyAlignment="1">
      <alignment/>
    </xf>
    <xf numFmtId="0" fontId="82" fillId="0" borderId="15" xfId="0" applyFont="1" applyBorder="1" applyAlignment="1">
      <alignment/>
    </xf>
    <xf numFmtId="43" fontId="82" fillId="0" borderId="15" xfId="36" applyFont="1" applyBorder="1" applyAlignment="1">
      <alignment/>
    </xf>
    <xf numFmtId="43" fontId="82" fillId="0" borderId="17" xfId="36" applyFont="1" applyBorder="1" applyAlignment="1">
      <alignment/>
    </xf>
    <xf numFmtId="0" fontId="85" fillId="0" borderId="30" xfId="0" applyFont="1" applyBorder="1" applyAlignment="1">
      <alignment horizontal="center"/>
    </xf>
    <xf numFmtId="43" fontId="85" fillId="0" borderId="36" xfId="36" applyFont="1" applyBorder="1" applyAlignment="1">
      <alignment/>
    </xf>
    <xf numFmtId="43" fontId="85" fillId="0" borderId="32" xfId="36" applyFont="1" applyBorder="1" applyAlignment="1">
      <alignment/>
    </xf>
    <xf numFmtId="0" fontId="85" fillId="0" borderId="0" xfId="0" applyFont="1" applyAlignment="1">
      <alignment/>
    </xf>
    <xf numFmtId="0" fontId="82" fillId="0" borderId="13" xfId="0" applyFont="1" applyBorder="1" applyAlignment="1">
      <alignment/>
    </xf>
    <xf numFmtId="0" fontId="85" fillId="0" borderId="26" xfId="0" applyFont="1" applyBorder="1" applyAlignment="1">
      <alignment horizontal="center"/>
    </xf>
    <xf numFmtId="43" fontId="85" fillId="0" borderId="38" xfId="36" applyFont="1" applyBorder="1" applyAlignment="1">
      <alignment/>
    </xf>
    <xf numFmtId="43" fontId="85" fillId="0" borderId="39" xfId="36" applyFont="1" applyBorder="1" applyAlignment="1">
      <alignment/>
    </xf>
    <xf numFmtId="43" fontId="85" fillId="0" borderId="40" xfId="0" applyNumberFormat="1" applyFont="1" applyBorder="1" applyAlignment="1">
      <alignment/>
    </xf>
    <xf numFmtId="0" fontId="85" fillId="0" borderId="0" xfId="0" applyFont="1" applyBorder="1" applyAlignment="1">
      <alignment/>
    </xf>
    <xf numFmtId="43" fontId="85" fillId="0" borderId="41" xfId="0" applyNumberFormat="1" applyFont="1" applyBorder="1" applyAlignment="1">
      <alignment/>
    </xf>
    <xf numFmtId="0" fontId="86" fillId="0" borderId="31" xfId="0" applyFont="1" applyBorder="1" applyAlignment="1">
      <alignment/>
    </xf>
    <xf numFmtId="43" fontId="83" fillId="0" borderId="10" xfId="36" applyFont="1" applyBorder="1" applyAlignment="1">
      <alignment/>
    </xf>
    <xf numFmtId="43" fontId="83" fillId="0" borderId="0" xfId="36" applyFont="1" applyBorder="1" applyAlignment="1">
      <alignment/>
    </xf>
    <xf numFmtId="43" fontId="83" fillId="0" borderId="15" xfId="36" applyFont="1" applyBorder="1" applyAlignment="1">
      <alignment/>
    </xf>
    <xf numFmtId="43" fontId="83" fillId="0" borderId="17" xfId="36" applyFont="1" applyBorder="1" applyAlignment="1">
      <alignment/>
    </xf>
    <xf numFmtId="43" fontId="87" fillId="0" borderId="36" xfId="36" applyFont="1" applyBorder="1" applyAlignment="1">
      <alignment/>
    </xf>
    <xf numFmtId="43" fontId="87" fillId="0" borderId="32" xfId="36" applyFont="1" applyBorder="1" applyAlignment="1">
      <alignment/>
    </xf>
    <xf numFmtId="43" fontId="87" fillId="0" borderId="38" xfId="36" applyFont="1" applyBorder="1" applyAlignment="1">
      <alignment/>
    </xf>
    <xf numFmtId="43" fontId="87" fillId="0" borderId="39" xfId="36" applyFont="1" applyBorder="1" applyAlignment="1">
      <alignment/>
    </xf>
    <xf numFmtId="0" fontId="87" fillId="0" borderId="0" xfId="0" applyFont="1" applyAlignment="1">
      <alignment/>
    </xf>
    <xf numFmtId="43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43" fontId="87" fillId="0" borderId="41" xfId="0" applyNumberFormat="1" applyFont="1" applyBorder="1" applyAlignment="1">
      <alignment/>
    </xf>
    <xf numFmtId="0" fontId="5" fillId="0" borderId="15" xfId="0" applyFont="1" applyBorder="1" applyAlignment="1">
      <alignment/>
    </xf>
    <xf numFmtId="201" fontId="5" fillId="0" borderId="15" xfId="0" applyNumberFormat="1" applyFont="1" applyBorder="1" applyAlignment="1">
      <alignment horizontal="center"/>
    </xf>
    <xf numFmtId="43" fontId="5" fillId="0" borderId="15" xfId="36" applyFont="1" applyBorder="1" applyAlignment="1">
      <alignment/>
    </xf>
    <xf numFmtId="43" fontId="5" fillId="0" borderId="17" xfId="36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9" xfId="0" applyFont="1" applyBorder="1" applyAlignment="1">
      <alignment/>
    </xf>
    <xf numFmtId="43" fontId="9" fillId="0" borderId="11" xfId="36" applyFont="1" applyBorder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43" fontId="5" fillId="0" borderId="10" xfId="36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/>
    </xf>
    <xf numFmtId="0" fontId="1" fillId="0" borderId="28" xfId="0" applyFont="1" applyBorder="1" applyAlignment="1">
      <alignment/>
    </xf>
    <xf numFmtId="0" fontId="80" fillId="0" borderId="42" xfId="0" applyFont="1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 wrapText="1"/>
    </xf>
    <xf numFmtId="0" fontId="79" fillId="0" borderId="42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43" fontId="73" fillId="0" borderId="34" xfId="36" applyFont="1" applyBorder="1" applyAlignment="1">
      <alignment/>
    </xf>
    <xf numFmtId="43" fontId="73" fillId="0" borderId="35" xfId="36" applyFont="1" applyBorder="1" applyAlignment="1">
      <alignment/>
    </xf>
    <xf numFmtId="0" fontId="79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/>
    </xf>
    <xf numFmtId="0" fontId="80" fillId="0" borderId="15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36" applyFont="1" applyAlignment="1">
      <alignment horizontal="center"/>
    </xf>
    <xf numFmtId="43" fontId="1" fillId="0" borderId="10" xfId="36" applyFont="1" applyBorder="1" applyAlignment="1">
      <alignment/>
    </xf>
    <xf numFmtId="43" fontId="2" fillId="0" borderId="19" xfId="36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36" applyFont="1" applyBorder="1" applyAlignment="1">
      <alignment/>
    </xf>
    <xf numFmtId="43" fontId="2" fillId="0" borderId="21" xfId="36" applyFont="1" applyBorder="1" applyAlignment="1">
      <alignment/>
    </xf>
    <xf numFmtId="0" fontId="2" fillId="0" borderId="3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/>
    </xf>
    <xf numFmtId="43" fontId="4" fillId="0" borderId="34" xfId="36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34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207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17" xfId="36" applyFont="1" applyBorder="1" applyAlignment="1">
      <alignment/>
    </xf>
    <xf numFmtId="43" fontId="1" fillId="0" borderId="43" xfId="36" applyFont="1" applyBorder="1" applyAlignment="1">
      <alignment/>
    </xf>
    <xf numFmtId="43" fontId="1" fillId="0" borderId="20" xfId="36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5" xfId="0" applyFont="1" applyBorder="1" applyAlignment="1">
      <alignment/>
    </xf>
    <xf numFmtId="43" fontId="4" fillId="0" borderId="17" xfId="36" applyFont="1" applyBorder="1" applyAlignment="1">
      <alignment/>
    </xf>
    <xf numFmtId="43" fontId="3" fillId="0" borderId="28" xfId="36" applyFont="1" applyBorder="1" applyAlignment="1">
      <alignment/>
    </xf>
    <xf numFmtId="49" fontId="3" fillId="0" borderId="11" xfId="36" applyNumberFormat="1" applyFont="1" applyBorder="1" applyAlignment="1">
      <alignment horizontal="center" vertical="center"/>
    </xf>
    <xf numFmtId="49" fontId="3" fillId="0" borderId="11" xfId="36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36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11" xfId="36" applyFont="1" applyBorder="1" applyAlignment="1">
      <alignment/>
    </xf>
    <xf numFmtId="49" fontId="1" fillId="0" borderId="0" xfId="36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43" fontId="1" fillId="0" borderId="14" xfId="36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44" xfId="36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4" fillId="0" borderId="30" xfId="0" applyFont="1" applyBorder="1" applyAlignment="1">
      <alignment vertical="center"/>
    </xf>
    <xf numFmtId="43" fontId="3" fillId="0" borderId="45" xfId="36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4" fillId="0" borderId="26" xfId="0" applyFont="1" applyBorder="1" applyAlignment="1">
      <alignment vertical="center"/>
    </xf>
    <xf numFmtId="43" fontId="3" fillId="0" borderId="27" xfId="36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3" fillId="0" borderId="27" xfId="36" applyNumberFormat="1" applyFont="1" applyBorder="1" applyAlignment="1">
      <alignment horizontal="center"/>
    </xf>
    <xf numFmtId="43" fontId="4" fillId="0" borderId="27" xfId="36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43" fontId="3" fillId="0" borderId="27" xfId="36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43" fontId="4" fillId="0" borderId="18" xfId="36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43" fontId="4" fillId="0" borderId="47" xfId="36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43" fontId="4" fillId="0" borderId="0" xfId="36" applyFont="1" applyBorder="1" applyAlignment="1">
      <alignment/>
    </xf>
    <xf numFmtId="43" fontId="3" fillId="0" borderId="12" xfId="36" applyFont="1" applyBorder="1" applyAlignment="1">
      <alignment/>
    </xf>
    <xf numFmtId="43" fontId="3" fillId="0" borderId="0" xfId="36" applyFont="1" applyBorder="1" applyAlignment="1">
      <alignment/>
    </xf>
    <xf numFmtId="43" fontId="3" fillId="0" borderId="12" xfId="36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43" fontId="2" fillId="0" borderId="43" xfId="36" applyFont="1" applyBorder="1" applyAlignment="1">
      <alignment/>
    </xf>
    <xf numFmtId="43" fontId="4" fillId="0" borderId="43" xfId="36" applyFont="1" applyBorder="1" applyAlignment="1">
      <alignment/>
    </xf>
    <xf numFmtId="0" fontId="13" fillId="0" borderId="0" xfId="0" applyFont="1" applyAlignment="1">
      <alignment/>
    </xf>
    <xf numFmtId="49" fontId="3" fillId="0" borderId="11" xfId="36" applyNumberFormat="1" applyFont="1" applyBorder="1" applyAlignment="1">
      <alignment horizontal="center"/>
    </xf>
    <xf numFmtId="43" fontId="73" fillId="0" borderId="15" xfId="36" applyFont="1" applyFill="1" applyBorder="1" applyAlignment="1">
      <alignment/>
    </xf>
    <xf numFmtId="43" fontId="73" fillId="0" borderId="10" xfId="36" applyFont="1" applyFill="1" applyBorder="1" applyAlignment="1">
      <alignment/>
    </xf>
    <xf numFmtId="0" fontId="88" fillId="0" borderId="0" xfId="0" applyFont="1" applyAlignment="1">
      <alignment/>
    </xf>
    <xf numFmtId="0" fontId="80" fillId="0" borderId="42" xfId="0" applyFont="1" applyBorder="1" applyAlignment="1">
      <alignment/>
    </xf>
    <xf numFmtId="0" fontId="79" fillId="0" borderId="13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/>
    </xf>
    <xf numFmtId="0" fontId="83" fillId="0" borderId="13" xfId="0" applyFont="1" applyBorder="1" applyAlignment="1">
      <alignment/>
    </xf>
    <xf numFmtId="0" fontId="86" fillId="0" borderId="13" xfId="0" applyFont="1" applyBorder="1" applyAlignment="1">
      <alignment/>
    </xf>
    <xf numFmtId="0" fontId="4" fillId="0" borderId="43" xfId="0" applyFont="1" applyBorder="1" applyAlignment="1">
      <alignment/>
    </xf>
    <xf numFmtId="43" fontId="73" fillId="0" borderId="34" xfId="36" applyFont="1" applyFill="1" applyBorder="1" applyAlignment="1">
      <alignment/>
    </xf>
    <xf numFmtId="43" fontId="73" fillId="0" borderId="21" xfId="36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3" fontId="3" fillId="0" borderId="11" xfId="36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3" fontId="4" fillId="0" borderId="30" xfId="36" applyFont="1" applyBorder="1" applyAlignment="1">
      <alignment horizontal="center"/>
    </xf>
    <xf numFmtId="43" fontId="4" fillId="0" borderId="45" xfId="36" applyFont="1" applyBorder="1" applyAlignment="1">
      <alignment horizontal="center"/>
    </xf>
    <xf numFmtId="43" fontId="4" fillId="0" borderId="26" xfId="36" applyFont="1" applyBorder="1" applyAlignment="1">
      <alignment horizontal="center"/>
    </xf>
    <xf numFmtId="43" fontId="4" fillId="0" borderId="27" xfId="36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3" fontId="3" fillId="0" borderId="29" xfId="36" applyFont="1" applyBorder="1" applyAlignment="1">
      <alignment horizontal="center"/>
    </xf>
    <xf numFmtId="43" fontId="3" fillId="0" borderId="44" xfId="36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0" xfId="36" applyFont="1" applyBorder="1" applyAlignment="1">
      <alignment horizontal="center"/>
    </xf>
    <xf numFmtId="43" fontId="3" fillId="0" borderId="0" xfId="36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21" xfId="36" applyFont="1" applyBorder="1" applyAlignment="1">
      <alignment horizontal="center" vertical="center"/>
    </xf>
    <xf numFmtId="43" fontId="3" fillId="0" borderId="19" xfId="36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4" fillId="0" borderId="26" xfId="0" applyFont="1" applyBorder="1" applyAlignment="1">
      <alignment horizontal="center"/>
    </xf>
    <xf numFmtId="0" fontId="74" fillId="0" borderId="27" xfId="0" applyFont="1" applyBorder="1" applyAlignment="1">
      <alignment horizontal="center"/>
    </xf>
    <xf numFmtId="0" fontId="74" fillId="0" borderId="2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30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3" fillId="0" borderId="18" xfId="0" applyFont="1" applyBorder="1" applyAlignment="1">
      <alignment horizontal="center"/>
    </xf>
    <xf numFmtId="0" fontId="76" fillId="0" borderId="26" xfId="0" applyFont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2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82" fillId="0" borderId="27" xfId="0" applyFont="1" applyBorder="1" applyAlignment="1">
      <alignment horizontal="center"/>
    </xf>
    <xf numFmtId="0" fontId="79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80" fillId="0" borderId="2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11" sqref="F11"/>
    </sheetView>
  </sheetViews>
  <sheetFormatPr defaultColWidth="9.140625" defaultRowHeight="23.25"/>
  <cols>
    <col min="1" max="1" width="9.140625" style="2" customWidth="1"/>
    <col min="2" max="2" width="5.28125" style="2" customWidth="1"/>
    <col min="3" max="5" width="9.140625" style="2" customWidth="1"/>
    <col min="6" max="6" width="6.00390625" style="2" customWidth="1"/>
    <col min="7" max="7" width="9.140625" style="2" customWidth="1"/>
    <col min="8" max="8" width="6.28125" style="2" customWidth="1"/>
    <col min="9" max="9" width="17.7109375" style="2" customWidth="1"/>
    <col min="10" max="10" width="7.00390625" style="2" customWidth="1"/>
    <col min="11" max="11" width="17.7109375" style="13" customWidth="1"/>
    <col min="12" max="16384" width="9.140625" style="2" customWidth="1"/>
  </cols>
  <sheetData>
    <row r="1" spans="1:11" ht="2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21">
      <c r="A2" s="336" t="s">
        <v>14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21">
      <c r="A3" s="336" t="s">
        <v>243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7:11" s="4" customFormat="1" ht="21">
      <c r="G5" s="4" t="s">
        <v>59</v>
      </c>
      <c r="I5" s="1" t="s">
        <v>262</v>
      </c>
      <c r="J5" s="1"/>
      <c r="K5" s="211" t="s">
        <v>263</v>
      </c>
    </row>
    <row r="6" spans="1:11" s="4" customFormat="1" ht="21.75" thickBot="1">
      <c r="A6" s="4" t="s">
        <v>16</v>
      </c>
      <c r="G6" s="1">
        <v>2</v>
      </c>
      <c r="I6" s="57">
        <v>26493144</v>
      </c>
      <c r="J6" s="215"/>
      <c r="K6" s="57">
        <v>22684031</v>
      </c>
    </row>
    <row r="7" spans="1:11" s="4" customFormat="1" ht="21.75" thickTop="1">
      <c r="A7" s="4" t="s">
        <v>67</v>
      </c>
      <c r="G7" s="1"/>
      <c r="K7" s="25"/>
    </row>
    <row r="8" spans="2:11" s="4" customFormat="1" ht="21">
      <c r="B8" s="4" t="s">
        <v>68</v>
      </c>
      <c r="G8" s="1"/>
      <c r="I8" s="214"/>
      <c r="J8" s="214"/>
      <c r="K8" s="215"/>
    </row>
    <row r="9" spans="3:11" ht="21">
      <c r="C9" s="2" t="s">
        <v>69</v>
      </c>
      <c r="G9" s="58">
        <v>3</v>
      </c>
      <c r="I9" s="321">
        <v>29074796.13</v>
      </c>
      <c r="J9" s="123"/>
      <c r="K9" s="321">
        <v>20490418.19</v>
      </c>
    </row>
    <row r="10" spans="3:11" ht="21">
      <c r="C10" s="2" t="s">
        <v>264</v>
      </c>
      <c r="G10" s="58">
        <v>4</v>
      </c>
      <c r="I10" s="242">
        <v>0</v>
      </c>
      <c r="J10" s="123"/>
      <c r="K10" s="242">
        <v>0</v>
      </c>
    </row>
    <row r="11" spans="3:11" ht="21">
      <c r="C11" s="2" t="s">
        <v>265</v>
      </c>
      <c r="G11" s="58">
        <v>5</v>
      </c>
      <c r="I11" s="242">
        <v>0</v>
      </c>
      <c r="J11" s="123"/>
      <c r="K11" s="242">
        <v>0</v>
      </c>
    </row>
    <row r="12" spans="3:11" ht="21">
      <c r="C12" s="2" t="s">
        <v>70</v>
      </c>
      <c r="G12" s="58">
        <v>6</v>
      </c>
      <c r="I12" s="242">
        <v>0</v>
      </c>
      <c r="J12" s="123"/>
      <c r="K12" s="242">
        <v>0</v>
      </c>
    </row>
    <row r="13" spans="3:11" ht="21">
      <c r="C13" s="2" t="s">
        <v>71</v>
      </c>
      <c r="G13" s="58">
        <v>7</v>
      </c>
      <c r="I13" s="242">
        <v>0</v>
      </c>
      <c r="J13" s="123"/>
      <c r="K13" s="242">
        <v>0</v>
      </c>
    </row>
    <row r="14" spans="3:11" ht="21">
      <c r="C14" s="2" t="s">
        <v>72</v>
      </c>
      <c r="G14" s="58">
        <v>8</v>
      </c>
      <c r="I14" s="242">
        <v>0</v>
      </c>
      <c r="J14" s="123"/>
      <c r="K14" s="242">
        <v>1398</v>
      </c>
    </row>
    <row r="15" spans="3:11" ht="21">
      <c r="C15" s="2" t="s">
        <v>73</v>
      </c>
      <c r="G15" s="58">
        <v>9</v>
      </c>
      <c r="I15" s="242">
        <v>0</v>
      </c>
      <c r="J15" s="123"/>
      <c r="K15" s="242">
        <v>0</v>
      </c>
    </row>
    <row r="16" spans="3:11" ht="21">
      <c r="C16" s="2" t="s">
        <v>74</v>
      </c>
      <c r="G16" s="58">
        <v>10</v>
      </c>
      <c r="I16" s="242">
        <v>900000</v>
      </c>
      <c r="J16" s="123"/>
      <c r="K16" s="242">
        <v>900000</v>
      </c>
    </row>
    <row r="17" spans="3:11" ht="21">
      <c r="C17" s="2" t="s">
        <v>75</v>
      </c>
      <c r="G17" s="58">
        <v>11</v>
      </c>
      <c r="I17" s="242">
        <v>0</v>
      </c>
      <c r="J17" s="123"/>
      <c r="K17" s="242">
        <v>0</v>
      </c>
    </row>
    <row r="18" spans="3:11" ht="21">
      <c r="C18" s="2" t="s">
        <v>207</v>
      </c>
      <c r="G18" s="58">
        <v>12</v>
      </c>
      <c r="I18" s="242">
        <v>0</v>
      </c>
      <c r="J18" s="123"/>
      <c r="K18" s="242">
        <v>0</v>
      </c>
    </row>
    <row r="19" spans="3:11" ht="21">
      <c r="C19" s="2" t="s">
        <v>76</v>
      </c>
      <c r="G19" s="58">
        <v>13</v>
      </c>
      <c r="I19" s="13">
        <v>0</v>
      </c>
      <c r="J19" s="123"/>
      <c r="K19" s="13">
        <v>0</v>
      </c>
    </row>
    <row r="20" spans="3:11" ht="21">
      <c r="C20" s="4" t="s">
        <v>77</v>
      </c>
      <c r="G20" s="58"/>
      <c r="I20" s="115">
        <f>SUM(I9:I19)</f>
        <v>29974796.13</v>
      </c>
      <c r="J20" s="215"/>
      <c r="K20" s="115">
        <f>SUM(K9:K19)</f>
        <v>21391816.19</v>
      </c>
    </row>
    <row r="21" spans="2:11" s="4" customFormat="1" ht="21">
      <c r="B21" s="4" t="s">
        <v>78</v>
      </c>
      <c r="G21" s="1"/>
      <c r="I21" s="25"/>
      <c r="J21" s="25"/>
      <c r="K21" s="25"/>
    </row>
    <row r="22" spans="3:11" s="4" customFormat="1" ht="21">
      <c r="C22" s="2" t="s">
        <v>80</v>
      </c>
      <c r="G22" s="1">
        <v>2</v>
      </c>
      <c r="I22" s="25">
        <v>0</v>
      </c>
      <c r="J22" s="25"/>
      <c r="K22" s="25">
        <v>0</v>
      </c>
    </row>
    <row r="23" spans="3:11" ht="21">
      <c r="C23" s="2" t="s">
        <v>79</v>
      </c>
      <c r="G23" s="58"/>
      <c r="I23" s="13">
        <v>0</v>
      </c>
      <c r="J23" s="13"/>
      <c r="K23" s="13">
        <v>0</v>
      </c>
    </row>
    <row r="24" spans="3:11" ht="21">
      <c r="C24" s="2" t="s">
        <v>81</v>
      </c>
      <c r="G24" s="58">
        <v>14</v>
      </c>
      <c r="I24" s="13">
        <v>0</v>
      </c>
      <c r="J24" s="13"/>
      <c r="K24" s="13">
        <v>0</v>
      </c>
    </row>
    <row r="25" spans="3:11" ht="21">
      <c r="C25" s="4" t="s">
        <v>82</v>
      </c>
      <c r="G25" s="58"/>
      <c r="I25" s="13">
        <v>0</v>
      </c>
      <c r="J25" s="13"/>
      <c r="K25" s="13">
        <v>0</v>
      </c>
    </row>
    <row r="26" spans="1:11" s="4" customFormat="1" ht="21.75" thickBot="1">
      <c r="A26" s="4" t="s">
        <v>83</v>
      </c>
      <c r="G26" s="1"/>
      <c r="I26" s="14">
        <f>I20</f>
        <v>29974796.13</v>
      </c>
      <c r="J26" s="215"/>
      <c r="K26" s="14">
        <f>K20</f>
        <v>21391816.19</v>
      </c>
    </row>
    <row r="27" ht="21.75" thickTop="1">
      <c r="G27" s="58"/>
    </row>
    <row r="28" ht="21">
      <c r="A28" s="4" t="s">
        <v>84</v>
      </c>
    </row>
  </sheetData>
  <sheetProtection/>
  <mergeCells count="3">
    <mergeCell ref="A1:K1"/>
    <mergeCell ref="A2:K2"/>
    <mergeCell ref="A3:K3"/>
  </mergeCells>
  <printOptions/>
  <pageMargins left="0.11811023622047245" right="0.11811023622047245" top="0.5511811023622047" bottom="0.35433070866141736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5" sqref="D5"/>
    </sheetView>
  </sheetViews>
  <sheetFormatPr defaultColWidth="9.140625" defaultRowHeight="23.25"/>
  <cols>
    <col min="1" max="1" width="8.140625" style="2" customWidth="1"/>
    <col min="2" max="2" width="10.421875" style="2" customWidth="1"/>
    <col min="3" max="3" width="14.7109375" style="2" customWidth="1"/>
    <col min="4" max="4" width="15.57421875" style="2" customWidth="1"/>
    <col min="5" max="5" width="10.57421875" style="2" customWidth="1"/>
    <col min="6" max="6" width="12.140625" style="2" customWidth="1"/>
    <col min="7" max="7" width="14.8515625" style="2" customWidth="1"/>
    <col min="8" max="8" width="14.7109375" style="13" customWidth="1"/>
    <col min="9" max="9" width="5.421875" style="2" customWidth="1"/>
    <col min="10" max="10" width="14.7109375" style="2" customWidth="1"/>
    <col min="11" max="16384" width="9.140625" style="2" customWidth="1"/>
  </cols>
  <sheetData>
    <row r="1" spans="1:11" ht="21">
      <c r="A1" s="336" t="s">
        <v>0</v>
      </c>
      <c r="B1" s="336"/>
      <c r="C1" s="336"/>
      <c r="D1" s="336"/>
      <c r="E1" s="336"/>
      <c r="F1" s="336"/>
      <c r="G1" s="336"/>
      <c r="H1" s="336"/>
      <c r="I1" s="210"/>
      <c r="J1" s="210"/>
      <c r="K1" s="210"/>
    </row>
    <row r="2" spans="1:11" ht="21">
      <c r="A2" s="336" t="s">
        <v>96</v>
      </c>
      <c r="B2" s="336"/>
      <c r="C2" s="336"/>
      <c r="D2" s="336"/>
      <c r="E2" s="336"/>
      <c r="F2" s="336"/>
      <c r="G2" s="336"/>
      <c r="H2" s="336"/>
      <c r="I2" s="210"/>
      <c r="J2" s="210"/>
      <c r="K2" s="210"/>
    </row>
    <row r="3" spans="1:11" ht="21">
      <c r="A3" s="336" t="s">
        <v>244</v>
      </c>
      <c r="B3" s="336"/>
      <c r="C3" s="336"/>
      <c r="D3" s="336"/>
      <c r="E3" s="336"/>
      <c r="F3" s="336"/>
      <c r="G3" s="336"/>
      <c r="H3" s="336"/>
      <c r="I3" s="210"/>
      <c r="J3" s="210"/>
      <c r="K3" s="210"/>
    </row>
    <row r="5" spans="1:10" s="4" customFormat="1" ht="21">
      <c r="A5" s="4" t="s">
        <v>361</v>
      </c>
      <c r="H5" s="261"/>
      <c r="I5" s="262"/>
      <c r="J5" s="263"/>
    </row>
    <row r="6" spans="1:10" ht="21">
      <c r="A6" s="4" t="s">
        <v>262</v>
      </c>
      <c r="H6" s="123"/>
      <c r="I6" s="12"/>
      <c r="J6" s="12"/>
    </row>
    <row r="7" spans="1:10" ht="21">
      <c r="A7" s="264"/>
      <c r="B7" s="353" t="s">
        <v>123</v>
      </c>
      <c r="C7" s="353" t="s">
        <v>124</v>
      </c>
      <c r="D7" s="353" t="s">
        <v>125</v>
      </c>
      <c r="E7" s="345" t="s">
        <v>362</v>
      </c>
      <c r="F7" s="346"/>
      <c r="G7" s="375" t="s">
        <v>128</v>
      </c>
      <c r="H7" s="353" t="s">
        <v>129</v>
      </c>
      <c r="I7" s="12"/>
      <c r="J7" s="12"/>
    </row>
    <row r="8" spans="1:10" ht="21">
      <c r="A8" s="12"/>
      <c r="B8" s="377"/>
      <c r="C8" s="377"/>
      <c r="D8" s="378"/>
      <c r="E8" s="27" t="s">
        <v>126</v>
      </c>
      <c r="F8" s="27" t="s">
        <v>127</v>
      </c>
      <c r="G8" s="376"/>
      <c r="H8" s="377"/>
      <c r="I8" s="12"/>
      <c r="J8" s="12"/>
    </row>
    <row r="9" spans="1:10" ht="21">
      <c r="A9" s="12"/>
      <c r="B9" s="217"/>
      <c r="C9" s="248"/>
      <c r="D9" s="258"/>
      <c r="E9" s="248"/>
      <c r="F9" s="248"/>
      <c r="G9" s="258"/>
      <c r="H9" s="216"/>
      <c r="I9" s="12"/>
      <c r="J9" s="12"/>
    </row>
    <row r="10" spans="1:10" s="4" customFormat="1" ht="21">
      <c r="A10" s="265"/>
      <c r="B10" s="317"/>
      <c r="C10" s="318"/>
      <c r="D10" s="265"/>
      <c r="E10" s="318"/>
      <c r="F10" s="318"/>
      <c r="G10" s="214"/>
      <c r="H10" s="212"/>
      <c r="I10" s="214"/>
      <c r="J10" s="214"/>
    </row>
    <row r="11" spans="1:8" ht="21">
      <c r="A11" s="12"/>
      <c r="B11" s="15"/>
      <c r="C11" s="63"/>
      <c r="D11" s="12"/>
      <c r="E11" s="3"/>
      <c r="F11" s="3"/>
      <c r="G11" s="12"/>
      <c r="H11" s="116"/>
    </row>
    <row r="12" spans="1:8" s="4" customFormat="1" ht="21">
      <c r="A12" s="214"/>
      <c r="B12" s="345" t="s">
        <v>49</v>
      </c>
      <c r="C12" s="346"/>
      <c r="D12" s="195"/>
      <c r="E12" s="26"/>
      <c r="F12" s="26"/>
      <c r="G12" s="195"/>
      <c r="H12" s="118"/>
    </row>
    <row r="13" spans="1:7" ht="21">
      <c r="A13" s="12"/>
      <c r="B13" s="12"/>
      <c r="C13" s="12"/>
      <c r="D13" s="12"/>
      <c r="E13" s="12"/>
      <c r="F13" s="12"/>
      <c r="G13" s="12"/>
    </row>
    <row r="14" spans="1:7" ht="21">
      <c r="A14" s="54" t="s">
        <v>363</v>
      </c>
      <c r="B14" s="12"/>
      <c r="C14" s="12"/>
      <c r="D14" s="12"/>
      <c r="E14" s="12"/>
      <c r="F14" s="12"/>
      <c r="G14" s="12"/>
    </row>
    <row r="15" spans="1:7" ht="21">
      <c r="A15" s="12"/>
      <c r="B15" s="12"/>
      <c r="C15" s="12"/>
      <c r="D15" s="12"/>
      <c r="E15" s="12"/>
      <c r="F15" s="12"/>
      <c r="G15" s="12"/>
    </row>
    <row r="16" spans="1:7" ht="21">
      <c r="A16" s="214" t="s">
        <v>263</v>
      </c>
      <c r="B16" s="12"/>
      <c r="C16" s="12"/>
      <c r="D16" s="12"/>
      <c r="E16" s="12"/>
      <c r="F16" s="12"/>
      <c r="G16" s="12"/>
    </row>
    <row r="17" spans="1:10" ht="21">
      <c r="A17" s="264"/>
      <c r="B17" s="353" t="s">
        <v>123</v>
      </c>
      <c r="C17" s="353" t="s">
        <v>124</v>
      </c>
      <c r="D17" s="353" t="s">
        <v>125</v>
      </c>
      <c r="E17" s="345" t="s">
        <v>362</v>
      </c>
      <c r="F17" s="346"/>
      <c r="G17" s="375" t="s">
        <v>128</v>
      </c>
      <c r="H17" s="353" t="s">
        <v>129</v>
      </c>
      <c r="I17" s="12"/>
      <c r="J17" s="12"/>
    </row>
    <row r="18" spans="1:10" ht="21">
      <c r="A18" s="12"/>
      <c r="B18" s="377"/>
      <c r="C18" s="377"/>
      <c r="D18" s="378"/>
      <c r="E18" s="27" t="s">
        <v>126</v>
      </c>
      <c r="F18" s="27" t="s">
        <v>127</v>
      </c>
      <c r="G18" s="376"/>
      <c r="H18" s="377"/>
      <c r="I18" s="12"/>
      <c r="J18" s="12"/>
    </row>
    <row r="19" spans="1:10" ht="21">
      <c r="A19" s="12"/>
      <c r="B19" s="217"/>
      <c r="C19" s="248"/>
      <c r="D19" s="258"/>
      <c r="E19" s="248"/>
      <c r="F19" s="248"/>
      <c r="G19" s="258"/>
      <c r="H19" s="216"/>
      <c r="I19" s="12"/>
      <c r="J19" s="12"/>
    </row>
    <row r="20" spans="1:10" s="4" customFormat="1" ht="21">
      <c r="A20" s="265"/>
      <c r="B20" s="317"/>
      <c r="C20" s="318"/>
      <c r="D20" s="265"/>
      <c r="E20" s="318"/>
      <c r="F20" s="318"/>
      <c r="G20" s="214"/>
      <c r="H20" s="212"/>
      <c r="I20" s="214"/>
      <c r="J20" s="214"/>
    </row>
    <row r="21" spans="1:8" ht="21">
      <c r="A21" s="12"/>
      <c r="B21" s="15"/>
      <c r="C21" s="63"/>
      <c r="D21" s="12"/>
      <c r="E21" s="3"/>
      <c r="F21" s="3"/>
      <c r="G21" s="12"/>
      <c r="H21" s="116"/>
    </row>
    <row r="22" spans="1:8" s="4" customFormat="1" ht="21">
      <c r="A22" s="214"/>
      <c r="B22" s="345" t="s">
        <v>49</v>
      </c>
      <c r="C22" s="346"/>
      <c r="D22" s="195"/>
      <c r="E22" s="26"/>
      <c r="F22" s="26"/>
      <c r="G22" s="195"/>
      <c r="H22" s="118"/>
    </row>
    <row r="23" spans="1:10" ht="21">
      <c r="A23" s="4"/>
      <c r="E23" s="12"/>
      <c r="F23" s="12"/>
      <c r="G23" s="12"/>
      <c r="H23" s="123"/>
      <c r="I23" s="12"/>
      <c r="J23" s="12"/>
    </row>
    <row r="24" spans="1:10" ht="21">
      <c r="A24" s="54" t="s">
        <v>363</v>
      </c>
      <c r="E24" s="12"/>
      <c r="F24" s="12"/>
      <c r="G24" s="12"/>
      <c r="H24" s="123"/>
      <c r="I24" s="12"/>
      <c r="J24" s="12"/>
    </row>
    <row r="25" spans="1:10" ht="21">
      <c r="A25" s="4"/>
      <c r="E25" s="12"/>
      <c r="F25" s="12"/>
      <c r="G25" s="12"/>
      <c r="H25" s="123"/>
      <c r="I25" s="12"/>
      <c r="J25" s="12"/>
    </row>
    <row r="26" spans="1:10" ht="21">
      <c r="A26" s="4" t="s">
        <v>364</v>
      </c>
      <c r="E26" s="12"/>
      <c r="F26" s="12"/>
      <c r="G26" s="263">
        <v>2561</v>
      </c>
      <c r="H26" s="261">
        <v>2560</v>
      </c>
      <c r="I26" s="12"/>
      <c r="J26" s="12"/>
    </row>
    <row r="27" spans="1:10" ht="21">
      <c r="A27" s="4"/>
      <c r="B27" s="2" t="s">
        <v>130</v>
      </c>
      <c r="E27" s="12"/>
      <c r="F27" s="12"/>
      <c r="G27" s="123">
        <v>0</v>
      </c>
      <c r="H27" s="123">
        <v>0</v>
      </c>
      <c r="I27" s="12"/>
      <c r="J27" s="12"/>
    </row>
    <row r="28" spans="1:10" ht="21">
      <c r="A28" s="4"/>
      <c r="B28" s="2" t="s">
        <v>365</v>
      </c>
      <c r="E28" s="12"/>
      <c r="F28" s="12"/>
      <c r="G28" s="123">
        <v>0</v>
      </c>
      <c r="H28" s="123">
        <v>0</v>
      </c>
      <c r="I28" s="12"/>
      <c r="J28" s="12"/>
    </row>
    <row r="29" spans="2:10" s="4" customFormat="1" ht="21.75" thickBot="1">
      <c r="B29" s="4" t="s">
        <v>49</v>
      </c>
      <c r="E29" s="214"/>
      <c r="F29" s="214"/>
      <c r="G29" s="14">
        <v>0</v>
      </c>
      <c r="H29" s="14">
        <v>0</v>
      </c>
      <c r="I29" s="214"/>
      <c r="J29" s="214"/>
    </row>
    <row r="30" spans="1:10" ht="21.75" thickTop="1">
      <c r="A30" s="4"/>
      <c r="E30" s="12"/>
      <c r="F30" s="12"/>
      <c r="G30" s="12"/>
      <c r="H30" s="123"/>
      <c r="I30" s="12"/>
      <c r="J30" s="12"/>
    </row>
    <row r="31" spans="5:10" s="4" customFormat="1" ht="21">
      <c r="E31" s="214"/>
      <c r="F31" s="214"/>
      <c r="G31" s="214"/>
      <c r="H31" s="215"/>
      <c r="I31" s="214"/>
      <c r="J31" s="214"/>
    </row>
    <row r="32" spans="1:10" ht="21">
      <c r="A32" s="4"/>
      <c r="E32" s="12"/>
      <c r="F32" s="12"/>
      <c r="G32" s="12"/>
      <c r="H32" s="261"/>
      <c r="I32" s="262"/>
      <c r="J32" s="263"/>
    </row>
    <row r="33" spans="1:10" ht="21">
      <c r="A33" s="4"/>
      <c r="E33" s="12"/>
      <c r="F33" s="12"/>
      <c r="G33" s="12"/>
      <c r="H33" s="261"/>
      <c r="I33" s="262"/>
      <c r="J33" s="263"/>
    </row>
    <row r="34" spans="5:10" ht="21.75" customHeight="1">
      <c r="E34" s="12"/>
      <c r="F34" s="12"/>
      <c r="G34" s="12"/>
      <c r="H34" s="123"/>
      <c r="I34" s="12"/>
      <c r="J34" s="12"/>
    </row>
    <row r="35" spans="2:10" s="17" customFormat="1" ht="18.75" customHeight="1">
      <c r="B35" s="2"/>
      <c r="C35" s="312"/>
      <c r="D35" s="312"/>
      <c r="E35" s="356"/>
      <c r="F35" s="356"/>
      <c r="G35" s="356"/>
      <c r="H35" s="356"/>
      <c r="I35" s="272"/>
      <c r="J35" s="272"/>
    </row>
    <row r="36" spans="3:10" s="54" customFormat="1" ht="18.75">
      <c r="C36" s="241"/>
      <c r="F36" s="241"/>
      <c r="H36" s="8"/>
      <c r="I36" s="315"/>
      <c r="J36" s="315"/>
    </row>
    <row r="37" spans="3:10" s="17" customFormat="1" ht="18.75">
      <c r="C37" s="271"/>
      <c r="F37" s="271"/>
      <c r="H37" s="5"/>
      <c r="I37" s="313"/>
      <c r="J37" s="313"/>
    </row>
    <row r="38" spans="2:10" s="54" customFormat="1" ht="18.75">
      <c r="B38" s="356"/>
      <c r="C38" s="356"/>
      <c r="D38" s="356"/>
      <c r="E38" s="356"/>
      <c r="F38" s="356"/>
      <c r="G38" s="356"/>
      <c r="H38" s="356"/>
      <c r="I38" s="374"/>
      <c r="J38" s="374"/>
    </row>
    <row r="39" spans="2:8" s="17" customFormat="1" ht="18.75">
      <c r="B39" s="356"/>
      <c r="C39" s="356"/>
      <c r="H39" s="5"/>
    </row>
    <row r="40" spans="2:8" s="17" customFormat="1" ht="18.75">
      <c r="B40" s="357"/>
      <c r="C40" s="357"/>
      <c r="H40" s="5"/>
    </row>
    <row r="41" spans="2:10" s="17" customFormat="1" ht="18.75">
      <c r="B41" s="340"/>
      <c r="C41" s="340"/>
      <c r="D41" s="340"/>
      <c r="E41" s="356"/>
      <c r="F41" s="356"/>
      <c r="G41" s="356"/>
      <c r="H41" s="356"/>
      <c r="I41" s="356"/>
      <c r="J41" s="356"/>
    </row>
    <row r="42" spans="2:10" s="12" customFormat="1" ht="21">
      <c r="B42" s="372"/>
      <c r="C42" s="372"/>
      <c r="D42" s="17"/>
      <c r="E42" s="273"/>
      <c r="F42" s="273"/>
      <c r="G42" s="17"/>
      <c r="H42" s="5"/>
      <c r="I42" s="373"/>
      <c r="J42" s="373"/>
    </row>
    <row r="43" spans="2:10" s="12" customFormat="1" ht="21">
      <c r="B43" s="17"/>
      <c r="C43" s="271"/>
      <c r="D43" s="17"/>
      <c r="E43" s="17"/>
      <c r="F43" s="271"/>
      <c r="G43" s="17"/>
      <c r="H43" s="5"/>
      <c r="I43" s="373"/>
      <c r="J43" s="373"/>
    </row>
    <row r="44" spans="2:10" s="12" customFormat="1" ht="21">
      <c r="B44" s="356"/>
      <c r="C44" s="356"/>
      <c r="D44" s="356"/>
      <c r="E44" s="356"/>
      <c r="F44" s="356"/>
      <c r="G44" s="356"/>
      <c r="H44" s="356"/>
      <c r="I44" s="374"/>
      <c r="J44" s="374"/>
    </row>
    <row r="46" spans="1:10" ht="21">
      <c r="A46" s="4"/>
      <c r="H46" s="256"/>
      <c r="I46" s="255"/>
      <c r="J46" s="257"/>
    </row>
    <row r="50" spans="2:10" ht="21">
      <c r="B50" s="4"/>
      <c r="H50" s="215"/>
      <c r="I50" s="214"/>
      <c r="J50" s="214"/>
    </row>
  </sheetData>
  <sheetProtection/>
  <mergeCells count="30">
    <mergeCell ref="B22:C22"/>
    <mergeCell ref="A1:H1"/>
    <mergeCell ref="A2:H2"/>
    <mergeCell ref="A3:H3"/>
    <mergeCell ref="B42:C42"/>
    <mergeCell ref="I42:J42"/>
    <mergeCell ref="B40:C40"/>
    <mergeCell ref="B41:D41"/>
    <mergeCell ref="E41:H41"/>
    <mergeCell ref="I41:J41"/>
    <mergeCell ref="I43:J43"/>
    <mergeCell ref="B44:H44"/>
    <mergeCell ref="I44:J44"/>
    <mergeCell ref="E7:F7"/>
    <mergeCell ref="B12:C12"/>
    <mergeCell ref="B7:B8"/>
    <mergeCell ref="C7:C8"/>
    <mergeCell ref="D7:D8"/>
    <mergeCell ref="I38:J38"/>
    <mergeCell ref="B39:C39"/>
    <mergeCell ref="E35:H35"/>
    <mergeCell ref="G7:G8"/>
    <mergeCell ref="H7:H8"/>
    <mergeCell ref="B17:B18"/>
    <mergeCell ref="C17:C18"/>
    <mergeCell ref="B38:H38"/>
    <mergeCell ref="D17:D18"/>
    <mergeCell ref="E17:F17"/>
    <mergeCell ref="G17:G18"/>
    <mergeCell ref="H17:H18"/>
  </mergeCells>
  <printOptions/>
  <pageMargins left="0.5118110236220472" right="0.11811023622047245" top="0.7480314960629921" bottom="0.15748031496062992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6">
      <selection activeCell="L4" sqref="L4"/>
    </sheetView>
  </sheetViews>
  <sheetFormatPr defaultColWidth="9.140625" defaultRowHeight="23.25"/>
  <cols>
    <col min="1" max="5" width="9.140625" style="2" customWidth="1"/>
    <col min="6" max="6" width="4.00390625" style="2" customWidth="1"/>
    <col min="7" max="7" width="12.8515625" style="2" customWidth="1"/>
    <col min="8" max="8" width="14.140625" style="2" customWidth="1"/>
    <col min="9" max="9" width="1.421875" style="2" customWidth="1"/>
    <col min="10" max="10" width="13.421875" style="2" customWidth="1"/>
    <col min="11" max="11" width="1.421875" style="2" customWidth="1"/>
    <col min="12" max="13" width="12.8515625" style="2" customWidth="1"/>
    <col min="14" max="14" width="1.421875" style="2" customWidth="1"/>
    <col min="15" max="15" width="12.8515625" style="2" customWidth="1"/>
    <col min="16" max="16384" width="9.140625" style="2" customWidth="1"/>
  </cols>
  <sheetData>
    <row r="1" spans="1:15" ht="2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21">
      <c r="A2" s="336" t="s">
        <v>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5" ht="21">
      <c r="A3" s="336" t="s">
        <v>244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s="6" customFormat="1" ht="18.75">
      <c r="A4" s="9" t="s">
        <v>366</v>
      </c>
      <c r="G4" s="9"/>
      <c r="H4" s="9"/>
      <c r="I4" s="9"/>
      <c r="J4" s="9"/>
      <c r="K4" s="9"/>
      <c r="L4" s="9"/>
      <c r="M4" s="9"/>
      <c r="N4" s="9"/>
      <c r="O4" s="9"/>
    </row>
    <row r="5" spans="7:15" s="6" customFormat="1" ht="18.75">
      <c r="G5" s="379">
        <v>2561</v>
      </c>
      <c r="H5" s="379"/>
      <c r="I5" s="379"/>
      <c r="J5" s="379"/>
      <c r="K5" s="9"/>
      <c r="L5" s="379">
        <v>2560</v>
      </c>
      <c r="M5" s="379"/>
      <c r="N5" s="379"/>
      <c r="O5" s="379"/>
    </row>
    <row r="6" spans="1:15" s="6" customFormat="1" ht="18.75">
      <c r="A6" s="6" t="s">
        <v>230</v>
      </c>
      <c r="G6" s="24"/>
      <c r="H6" s="24"/>
      <c r="I6" s="24"/>
      <c r="J6" s="322">
        <v>6949085.02</v>
      </c>
      <c r="K6" s="24"/>
      <c r="L6" s="24"/>
      <c r="M6" s="24"/>
      <c r="N6" s="24"/>
      <c r="O6" s="322">
        <v>7392440.49</v>
      </c>
    </row>
    <row r="7" spans="2:15" s="6" customFormat="1" ht="18.75">
      <c r="B7" s="6" t="s">
        <v>131</v>
      </c>
      <c r="G7" s="322">
        <v>6046709.5</v>
      </c>
      <c r="H7" s="24"/>
      <c r="I7" s="24"/>
      <c r="J7" s="24"/>
      <c r="K7" s="24"/>
      <c r="L7" s="322">
        <v>4057217.91</v>
      </c>
      <c r="M7" s="24"/>
      <c r="N7" s="24"/>
      <c r="O7" s="24"/>
    </row>
    <row r="8" spans="2:15" s="6" customFormat="1" ht="18.75">
      <c r="B8" s="6" t="s">
        <v>132</v>
      </c>
      <c r="G8" s="24"/>
      <c r="H8" s="24"/>
      <c r="I8" s="24"/>
      <c r="J8" s="24"/>
      <c r="K8" s="24"/>
      <c r="L8" s="24"/>
      <c r="M8" s="24"/>
      <c r="N8" s="24"/>
      <c r="O8" s="24"/>
    </row>
    <row r="9" spans="2:15" s="6" customFormat="1" ht="18.75">
      <c r="B9" s="6" t="s">
        <v>133</v>
      </c>
      <c r="G9" s="322">
        <v>1511677.38</v>
      </c>
      <c r="H9" s="24"/>
      <c r="I9" s="24"/>
      <c r="J9" s="24"/>
      <c r="K9" s="24"/>
      <c r="L9" s="322">
        <v>1014304.48</v>
      </c>
      <c r="M9" s="24"/>
      <c r="N9" s="24"/>
      <c r="O9" s="24"/>
    </row>
    <row r="10" spans="1:15" s="6" customFormat="1" ht="18.75">
      <c r="A10" s="319" t="s">
        <v>367</v>
      </c>
      <c r="B10" s="323" t="s">
        <v>368</v>
      </c>
      <c r="G10" s="24"/>
      <c r="H10" s="24">
        <f>G7-G9</f>
        <v>4535032.12</v>
      </c>
      <c r="I10" s="24"/>
      <c r="J10" s="24"/>
      <c r="K10" s="24"/>
      <c r="L10" s="24"/>
      <c r="M10" s="24">
        <f>L7-L9</f>
        <v>3042913.43</v>
      </c>
      <c r="N10" s="24"/>
      <c r="O10" s="24"/>
    </row>
    <row r="11" spans="2:15" s="6" customFormat="1" ht="18.75">
      <c r="B11" s="6" t="s">
        <v>58</v>
      </c>
      <c r="G11" s="24"/>
      <c r="H11" s="250">
        <v>0</v>
      </c>
      <c r="I11" s="5"/>
      <c r="J11" s="24"/>
      <c r="K11" s="24"/>
      <c r="L11" s="24"/>
      <c r="M11" s="250">
        <v>1941.1</v>
      </c>
      <c r="N11" s="5"/>
      <c r="O11" s="24"/>
    </row>
    <row r="12" spans="1:16" s="6" customFormat="1" ht="18.75">
      <c r="A12" s="319" t="s">
        <v>369</v>
      </c>
      <c r="B12" s="6" t="s">
        <v>370</v>
      </c>
      <c r="G12" s="24"/>
      <c r="H12" s="250">
        <v>298500</v>
      </c>
      <c r="I12" s="5"/>
      <c r="J12" s="5">
        <f>H10-H12</f>
        <v>4236532.12</v>
      </c>
      <c r="K12" s="24"/>
      <c r="L12" s="24"/>
      <c r="M12" s="250">
        <v>3488210</v>
      </c>
      <c r="N12" s="5"/>
      <c r="O12" s="5">
        <f>M10+M11-M12</f>
        <v>-443355.46999999974</v>
      </c>
      <c r="P12" s="17"/>
    </row>
    <row r="13" spans="2:16" s="6" customFormat="1" ht="19.5" thickBot="1">
      <c r="B13" s="6" t="s">
        <v>371</v>
      </c>
      <c r="G13" s="24"/>
      <c r="H13" s="24"/>
      <c r="I13" s="24"/>
      <c r="J13" s="314">
        <f>J6+J12</f>
        <v>11185617.14</v>
      </c>
      <c r="K13" s="24"/>
      <c r="L13" s="24"/>
      <c r="M13" s="24"/>
      <c r="N13" s="24"/>
      <c r="O13" s="314">
        <f>O6+O12</f>
        <v>6949085.0200000005</v>
      </c>
      <c r="P13" s="17"/>
    </row>
    <row r="14" s="6" customFormat="1" ht="19.5" thickTop="1"/>
    <row r="15" spans="2:12" s="6" customFormat="1" ht="18.75">
      <c r="B15" s="6" t="s">
        <v>372</v>
      </c>
      <c r="J15" s="193">
        <v>2561</v>
      </c>
      <c r="K15" s="9"/>
      <c r="L15" s="193">
        <v>2560</v>
      </c>
    </row>
    <row r="16" spans="2:12" s="6" customFormat="1" ht="18.75">
      <c r="B16" s="6" t="s">
        <v>134</v>
      </c>
      <c r="J16" s="250">
        <v>0</v>
      </c>
      <c r="L16" s="250">
        <v>0</v>
      </c>
    </row>
    <row r="17" spans="2:12" s="6" customFormat="1" ht="18.75">
      <c r="B17" s="6" t="s">
        <v>373</v>
      </c>
      <c r="H17" s="24"/>
      <c r="I17" s="24"/>
      <c r="J17" s="250">
        <v>0</v>
      </c>
      <c r="K17" s="24"/>
      <c r="L17" s="250">
        <v>0</v>
      </c>
    </row>
    <row r="18" spans="2:12" s="6" customFormat="1" ht="18.75">
      <c r="B18" s="6" t="s">
        <v>374</v>
      </c>
      <c r="H18" s="24"/>
      <c r="I18" s="24"/>
      <c r="J18" s="250">
        <v>0</v>
      </c>
      <c r="K18" s="24"/>
      <c r="L18" s="250">
        <v>0</v>
      </c>
    </row>
    <row r="19" spans="2:12" s="6" customFormat="1" ht="18.75">
      <c r="B19" s="6" t="s">
        <v>375</v>
      </c>
      <c r="H19" s="24"/>
      <c r="I19" s="24"/>
      <c r="J19" s="250">
        <v>0</v>
      </c>
      <c r="K19" s="24"/>
      <c r="L19" s="250">
        <v>0</v>
      </c>
    </row>
    <row r="20" spans="2:12" s="6" customFormat="1" ht="18.75">
      <c r="B20" s="6" t="s">
        <v>376</v>
      </c>
      <c r="H20" s="24"/>
      <c r="I20" s="24"/>
      <c r="J20" s="250">
        <v>0</v>
      </c>
      <c r="K20" s="24"/>
      <c r="L20" s="250">
        <v>0</v>
      </c>
    </row>
    <row r="21" spans="2:12" s="6" customFormat="1" ht="18.75">
      <c r="B21" s="6" t="s">
        <v>377</v>
      </c>
      <c r="H21" s="24"/>
      <c r="I21" s="24"/>
      <c r="J21" s="250"/>
      <c r="K21" s="24"/>
      <c r="L21" s="250"/>
    </row>
    <row r="22" spans="2:12" s="6" customFormat="1" ht="18.75">
      <c r="B22" s="6" t="s">
        <v>378</v>
      </c>
      <c r="H22" s="24"/>
      <c r="I22" s="24"/>
      <c r="J22" s="24">
        <f>J13</f>
        <v>11185617.14</v>
      </c>
      <c r="K22" s="24"/>
      <c r="L22" s="24">
        <f>O13</f>
        <v>6949085.0200000005</v>
      </c>
    </row>
    <row r="23" spans="8:12" s="9" customFormat="1" ht="19.5" thickBot="1">
      <c r="H23" s="37"/>
      <c r="I23" s="37"/>
      <c r="J23" s="314">
        <f>J22</f>
        <v>11185617.14</v>
      </c>
      <c r="K23" s="37"/>
      <c r="L23" s="314">
        <f>L22</f>
        <v>6949085.0200000005</v>
      </c>
    </row>
    <row r="24" s="6" customFormat="1" ht="19.5" thickTop="1"/>
    <row r="25" spans="10:12" s="6" customFormat="1" ht="18.75">
      <c r="J25" s="193">
        <v>2561</v>
      </c>
      <c r="K25" s="193"/>
      <c r="L25" s="193">
        <v>2560</v>
      </c>
    </row>
    <row r="26" spans="2:12" s="6" customFormat="1" ht="18.75">
      <c r="B26" s="9" t="s">
        <v>379</v>
      </c>
      <c r="J26" s="304" t="s">
        <v>17</v>
      </c>
      <c r="L26" s="304" t="s">
        <v>17</v>
      </c>
    </row>
    <row r="27" s="6" customFormat="1" ht="18.75">
      <c r="B27" s="320" t="s">
        <v>380</v>
      </c>
    </row>
    <row r="28" s="6" customFormat="1" ht="18.75"/>
    <row r="29" s="6" customFormat="1" ht="18.75"/>
    <row r="30" s="6" customFormat="1" ht="18.75"/>
    <row r="31" s="6" customFormat="1" ht="18.75"/>
    <row r="32" s="6" customFormat="1" ht="18.75"/>
    <row r="33" s="6" customFormat="1" ht="18.75"/>
    <row r="34" s="6" customFormat="1" ht="18.75"/>
    <row r="35" s="6" customFormat="1" ht="18.75"/>
    <row r="36" s="6" customFormat="1" ht="18.75"/>
    <row r="37" s="6" customFormat="1" ht="18.75"/>
    <row r="38" s="6" customFormat="1" ht="18.75"/>
    <row r="39" s="6" customFormat="1" ht="18.75"/>
    <row r="40" s="6" customFormat="1" ht="18.75"/>
    <row r="41" s="6" customFormat="1" ht="18.75"/>
    <row r="42" s="6" customFormat="1" ht="18.75"/>
    <row r="43" s="6" customFormat="1" ht="18.75"/>
    <row r="44" s="6" customFormat="1" ht="18.75"/>
    <row r="45" s="6" customFormat="1" ht="18.75"/>
    <row r="46" s="6" customFormat="1" ht="18.75"/>
    <row r="47" s="6" customFormat="1" ht="18.75"/>
    <row r="48" s="6" customFormat="1" ht="18.75"/>
    <row r="49" s="6" customFormat="1" ht="18.75"/>
    <row r="50" s="6" customFormat="1" ht="18.75"/>
    <row r="51" s="6" customFormat="1" ht="18.75"/>
    <row r="52" s="6" customFormat="1" ht="18.75"/>
    <row r="53" s="6" customFormat="1" ht="18.75"/>
    <row r="54" s="6" customFormat="1" ht="18.75"/>
    <row r="55" s="6" customFormat="1" ht="18.75"/>
    <row r="56" s="6" customFormat="1" ht="18.75"/>
    <row r="57" s="6" customFormat="1" ht="18.75"/>
    <row r="58" s="6" customFormat="1" ht="18.75"/>
    <row r="59" s="6" customFormat="1" ht="18.75"/>
    <row r="60" s="6" customFormat="1" ht="18.75"/>
    <row r="61" s="6" customFormat="1" ht="18.75"/>
    <row r="62" s="6" customFormat="1" ht="18.75"/>
    <row r="63" s="6" customFormat="1" ht="18.75"/>
    <row r="64" s="6" customFormat="1" ht="18.75"/>
    <row r="65" s="6" customFormat="1" ht="18.75"/>
    <row r="66" s="6" customFormat="1" ht="18.75"/>
    <row r="67" s="6" customFormat="1" ht="18.75"/>
    <row r="68" s="6" customFormat="1" ht="18.75"/>
    <row r="69" s="6" customFormat="1" ht="18.75"/>
    <row r="70" s="6" customFormat="1" ht="18.75"/>
    <row r="71" s="6" customFormat="1" ht="18.75"/>
    <row r="72" s="6" customFormat="1" ht="18.75"/>
    <row r="73" s="6" customFormat="1" ht="18.75"/>
    <row r="74" s="6" customFormat="1" ht="18.75"/>
    <row r="75" s="6" customFormat="1" ht="18.75"/>
    <row r="76" s="6" customFormat="1" ht="18.75"/>
    <row r="77" s="6" customFormat="1" ht="18.75"/>
  </sheetData>
  <sheetProtection/>
  <mergeCells count="5">
    <mergeCell ref="G5:J5"/>
    <mergeCell ref="L5:O5"/>
    <mergeCell ref="A1:O1"/>
    <mergeCell ref="A2:O2"/>
    <mergeCell ref="A3:O3"/>
  </mergeCells>
  <printOptions/>
  <pageMargins left="0.7086614173228347" right="0.31496062992125984" top="0.35433070866141736" bottom="0.15748031496062992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12" sqref="F12"/>
    </sheetView>
  </sheetViews>
  <sheetFormatPr defaultColWidth="9.140625" defaultRowHeight="23.25"/>
  <cols>
    <col min="1" max="1" width="15.57421875" style="238" customWidth="1"/>
    <col min="2" max="2" width="15.28125" style="239" customWidth="1"/>
    <col min="3" max="3" width="12.57421875" style="11" customWidth="1"/>
    <col min="4" max="4" width="18.28125" style="11" customWidth="1"/>
    <col min="5" max="5" width="24.00390625" style="24" customWidth="1"/>
    <col min="6" max="6" width="41.7109375" style="24" customWidth="1"/>
    <col min="7" max="7" width="15.28125" style="24" customWidth="1"/>
    <col min="8" max="8" width="15.28125" style="11" customWidth="1"/>
    <col min="9" max="16384" width="9.140625" style="6" customWidth="1"/>
  </cols>
  <sheetData>
    <row r="1" spans="1:10" ht="18.75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>
      <c r="A2" s="379" t="s">
        <v>239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ht="18.75">
      <c r="A3" s="379" t="s">
        <v>244</v>
      </c>
      <c r="B3" s="379"/>
      <c r="C3" s="379"/>
      <c r="D3" s="379"/>
      <c r="E3" s="379"/>
      <c r="F3" s="379"/>
      <c r="G3" s="379"/>
      <c r="H3" s="379"/>
      <c r="I3" s="379"/>
      <c r="J3" s="379"/>
    </row>
    <row r="4" s="9" customFormat="1" ht="18.75">
      <c r="A4" s="9" t="s">
        <v>239</v>
      </c>
    </row>
    <row r="5" spans="1:8" ht="18.75">
      <c r="A5" s="218" t="s">
        <v>116</v>
      </c>
      <c r="B5" s="219" t="s">
        <v>117</v>
      </c>
      <c r="C5" s="220" t="s">
        <v>118</v>
      </c>
      <c r="D5" s="219" t="s">
        <v>119</v>
      </c>
      <c r="E5" s="220" t="s">
        <v>120</v>
      </c>
      <c r="F5" s="219" t="s">
        <v>121</v>
      </c>
      <c r="G5" s="219" t="s">
        <v>54</v>
      </c>
      <c r="H5" s="6"/>
    </row>
    <row r="6" spans="1:8" ht="18.75">
      <c r="A6" s="222" t="s">
        <v>48</v>
      </c>
      <c r="B6" s="223" t="s">
        <v>173</v>
      </c>
      <c r="C6" s="224" t="s">
        <v>237</v>
      </c>
      <c r="D6" s="223" t="s">
        <v>38</v>
      </c>
      <c r="E6" s="224" t="s">
        <v>238</v>
      </c>
      <c r="F6" s="234" t="s">
        <v>384</v>
      </c>
      <c r="G6" s="226">
        <v>298500</v>
      </c>
      <c r="H6" s="6"/>
    </row>
    <row r="7" spans="1:8" ht="18.75">
      <c r="A7" s="235"/>
      <c r="B7" s="236"/>
      <c r="C7" s="229"/>
      <c r="D7" s="236"/>
      <c r="E7" s="229"/>
      <c r="F7" s="237"/>
      <c r="G7" s="23"/>
      <c r="H7" s="6"/>
    </row>
    <row r="8" spans="1:7" s="9" customFormat="1" ht="18.75">
      <c r="A8" s="371" t="s">
        <v>49</v>
      </c>
      <c r="B8" s="343"/>
      <c r="C8" s="343"/>
      <c r="D8" s="343"/>
      <c r="E8" s="343"/>
      <c r="F8" s="344"/>
      <c r="G8" s="10">
        <f>SUM(G6:G7)</f>
        <v>298500</v>
      </c>
    </row>
  </sheetData>
  <sheetProtection/>
  <mergeCells count="4">
    <mergeCell ref="A8:F8"/>
    <mergeCell ref="A1:J1"/>
    <mergeCell ref="A2:J2"/>
    <mergeCell ref="A3:J3"/>
  </mergeCells>
  <printOptions/>
  <pageMargins left="0.5118110236220472" right="0" top="0.35433070866141736" bottom="0.15748031496062992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K12" sqref="K12"/>
    </sheetView>
  </sheetViews>
  <sheetFormatPr defaultColWidth="9.140625" defaultRowHeight="18" customHeight="1"/>
  <cols>
    <col min="1" max="4" width="9.140625" style="6" customWidth="1"/>
    <col min="5" max="5" width="13.28125" style="6" customWidth="1"/>
    <col min="6" max="7" width="13.7109375" style="24" customWidth="1"/>
    <col min="8" max="8" width="3.57421875" style="36" customWidth="1"/>
    <col min="9" max="9" width="13.7109375" style="24" customWidth="1"/>
    <col min="10" max="16384" width="9.140625" style="6" customWidth="1"/>
  </cols>
  <sheetData>
    <row r="1" spans="1:9" s="2" customFormat="1" ht="21.75" customHeight="1">
      <c r="A1" s="379" t="s">
        <v>19</v>
      </c>
      <c r="B1" s="379"/>
      <c r="C1" s="379"/>
      <c r="D1" s="379"/>
      <c r="E1" s="379"/>
      <c r="F1" s="379"/>
      <c r="G1" s="379"/>
      <c r="H1" s="379"/>
      <c r="I1" s="379"/>
    </row>
    <row r="2" spans="1:9" s="2" customFormat="1" ht="21.75" customHeight="1">
      <c r="A2" s="379" t="s">
        <v>245</v>
      </c>
      <c r="B2" s="379"/>
      <c r="C2" s="379"/>
      <c r="D2" s="379"/>
      <c r="E2" s="379"/>
      <c r="F2" s="379"/>
      <c r="G2" s="379"/>
      <c r="H2" s="379"/>
      <c r="I2" s="379"/>
    </row>
    <row r="3" spans="1:9" s="2" customFormat="1" ht="21.75" customHeight="1">
      <c r="A3" s="356" t="s">
        <v>248</v>
      </c>
      <c r="B3" s="356"/>
      <c r="C3" s="356"/>
      <c r="D3" s="356"/>
      <c r="E3" s="356"/>
      <c r="F3" s="356"/>
      <c r="G3" s="356"/>
      <c r="H3" s="356"/>
      <c r="I3" s="356"/>
    </row>
    <row r="4" spans="1:9" s="9" customFormat="1" ht="14.25" customHeight="1">
      <c r="A4" s="124"/>
      <c r="B4" s="28"/>
      <c r="C4" s="28"/>
      <c r="D4" s="28"/>
      <c r="E4" s="28"/>
      <c r="F4" s="380" t="s">
        <v>26</v>
      </c>
      <c r="G4" s="380" t="s">
        <v>27</v>
      </c>
      <c r="H4" s="29" t="s">
        <v>30</v>
      </c>
      <c r="I4" s="29" t="s">
        <v>28</v>
      </c>
    </row>
    <row r="5" spans="1:9" s="9" customFormat="1" ht="18.75" customHeight="1">
      <c r="A5" s="125"/>
      <c r="B5" s="30"/>
      <c r="C5" s="30"/>
      <c r="D5" s="30"/>
      <c r="E5" s="30"/>
      <c r="F5" s="381"/>
      <c r="G5" s="381"/>
      <c r="H5" s="31" t="s">
        <v>17</v>
      </c>
      <c r="I5" s="31" t="s">
        <v>29</v>
      </c>
    </row>
    <row r="6" spans="1:9" ht="18" customHeight="1">
      <c r="A6" s="126" t="s">
        <v>20</v>
      </c>
      <c r="F6" s="32"/>
      <c r="G6" s="32"/>
      <c r="H6" s="33"/>
      <c r="I6" s="32"/>
    </row>
    <row r="7" spans="1:9" ht="18" customHeight="1">
      <c r="A7" s="127" t="s">
        <v>21</v>
      </c>
      <c r="B7" s="21"/>
      <c r="C7" s="21"/>
      <c r="D7" s="21"/>
      <c r="E7" s="21"/>
      <c r="F7" s="18"/>
      <c r="G7" s="18"/>
      <c r="H7" s="20"/>
      <c r="I7" s="18"/>
    </row>
    <row r="8" spans="1:9" ht="18" customHeight="1">
      <c r="A8" s="127"/>
      <c r="B8" s="21" t="s">
        <v>2</v>
      </c>
      <c r="C8" s="21"/>
      <c r="D8" s="21"/>
      <c r="E8" s="21"/>
      <c r="F8" s="18">
        <v>130000</v>
      </c>
      <c r="G8" s="18">
        <v>144461</v>
      </c>
      <c r="H8" s="20" t="s">
        <v>30</v>
      </c>
      <c r="I8" s="18">
        <f>G8-F8</f>
        <v>14461</v>
      </c>
    </row>
    <row r="9" spans="1:9" ht="18" customHeight="1">
      <c r="A9" s="127"/>
      <c r="B9" s="21" t="s">
        <v>22</v>
      </c>
      <c r="C9" s="21"/>
      <c r="D9" s="21"/>
      <c r="E9" s="21"/>
      <c r="F9" s="18">
        <v>30000</v>
      </c>
      <c r="G9" s="18">
        <v>90485</v>
      </c>
      <c r="H9" s="20" t="s">
        <v>30</v>
      </c>
      <c r="I9" s="18">
        <v>43741</v>
      </c>
    </row>
    <row r="10" spans="1:9" ht="18" customHeight="1">
      <c r="A10" s="127"/>
      <c r="B10" s="21" t="s">
        <v>3</v>
      </c>
      <c r="C10" s="21"/>
      <c r="D10" s="21"/>
      <c r="E10" s="21"/>
      <c r="F10" s="18">
        <v>300000</v>
      </c>
      <c r="G10" s="18">
        <v>90269.87</v>
      </c>
      <c r="H10" s="20" t="s">
        <v>17</v>
      </c>
      <c r="I10" s="18">
        <f>F10-G10</f>
        <v>209730.13</v>
      </c>
    </row>
    <row r="11" spans="1:9" ht="18" customHeight="1">
      <c r="A11" s="127"/>
      <c r="B11" s="21" t="s">
        <v>4</v>
      </c>
      <c r="C11" s="21"/>
      <c r="D11" s="21"/>
      <c r="E11" s="21"/>
      <c r="F11" s="18">
        <v>400000</v>
      </c>
      <c r="G11" s="18">
        <v>690551</v>
      </c>
      <c r="H11" s="20" t="s">
        <v>30</v>
      </c>
      <c r="I11" s="18">
        <f>G11-F11</f>
        <v>290551</v>
      </c>
    </row>
    <row r="12" spans="1:9" ht="18" customHeight="1">
      <c r="A12" s="127"/>
      <c r="B12" s="21" t="s">
        <v>5</v>
      </c>
      <c r="C12" s="21"/>
      <c r="D12" s="21"/>
      <c r="E12" s="21"/>
      <c r="F12" s="18">
        <v>82000</v>
      </c>
      <c r="G12" s="18">
        <v>2500</v>
      </c>
      <c r="H12" s="20" t="s">
        <v>17</v>
      </c>
      <c r="I12" s="18">
        <f>F12-G12</f>
        <v>79500</v>
      </c>
    </row>
    <row r="13" spans="1:9" ht="18" customHeight="1">
      <c r="A13" s="127"/>
      <c r="B13" s="21" t="s">
        <v>6</v>
      </c>
      <c r="C13" s="21"/>
      <c r="D13" s="21"/>
      <c r="E13" s="21"/>
      <c r="F13" s="20">
        <v>0</v>
      </c>
      <c r="G13" s="20">
        <v>2070</v>
      </c>
      <c r="H13" s="20" t="s">
        <v>30</v>
      </c>
      <c r="I13" s="18">
        <f>G13-F13</f>
        <v>2070</v>
      </c>
    </row>
    <row r="14" spans="1:9" ht="18" customHeight="1">
      <c r="A14" s="127"/>
      <c r="B14" s="21" t="s">
        <v>7</v>
      </c>
      <c r="C14" s="21"/>
      <c r="D14" s="21"/>
      <c r="E14" s="21"/>
      <c r="F14" s="18">
        <v>12438000</v>
      </c>
      <c r="G14" s="18">
        <v>14938229.71</v>
      </c>
      <c r="H14" s="20" t="s">
        <v>30</v>
      </c>
      <c r="I14" s="18">
        <f>G14-F14</f>
        <v>2500229.710000001</v>
      </c>
    </row>
    <row r="15" spans="1:9" ht="18" customHeight="1">
      <c r="A15" s="127"/>
      <c r="B15" s="21" t="s">
        <v>8</v>
      </c>
      <c r="C15" s="21"/>
      <c r="D15" s="21"/>
      <c r="E15" s="19"/>
      <c r="F15" s="7">
        <v>13120000</v>
      </c>
      <c r="G15" s="7">
        <v>12496216</v>
      </c>
      <c r="H15" s="34" t="s">
        <v>17</v>
      </c>
      <c r="I15" s="18">
        <f>F15-G15</f>
        <v>623784</v>
      </c>
    </row>
    <row r="16" spans="1:9" s="9" customFormat="1" ht="18.75">
      <c r="A16" s="128" t="s">
        <v>23</v>
      </c>
      <c r="B16" s="51"/>
      <c r="C16" s="51"/>
      <c r="D16" s="51"/>
      <c r="E16" s="52"/>
      <c r="F16" s="10">
        <f>SUM(F8:F15)</f>
        <v>26500000</v>
      </c>
      <c r="G16" s="10">
        <f>SUM(G8:G15)</f>
        <v>28454782.58</v>
      </c>
      <c r="H16" s="53" t="s">
        <v>17</v>
      </c>
      <c r="I16" s="78">
        <f>I8+I9-I10+I11-I12+I13+I14-I15</f>
        <v>1938038.580000001</v>
      </c>
    </row>
    <row r="17" spans="1:9" s="9" customFormat="1" ht="17.25" customHeight="1">
      <c r="A17" s="54"/>
      <c r="B17" s="17" t="s">
        <v>62</v>
      </c>
      <c r="C17" s="54"/>
      <c r="D17" s="54"/>
      <c r="E17" s="54"/>
      <c r="F17" s="8"/>
      <c r="G17" s="35">
        <v>0</v>
      </c>
      <c r="H17" s="55"/>
      <c r="I17" s="56"/>
    </row>
    <row r="18" spans="2:7" ht="18" customHeight="1">
      <c r="B18" s="6" t="s">
        <v>60</v>
      </c>
      <c r="G18" s="35">
        <v>0</v>
      </c>
    </row>
    <row r="19" spans="2:7" ht="16.5" customHeight="1">
      <c r="B19" s="6" t="s">
        <v>51</v>
      </c>
      <c r="G19" s="35">
        <v>904200</v>
      </c>
    </row>
    <row r="20" spans="1:7" ht="18.75">
      <c r="A20" s="9" t="s">
        <v>24</v>
      </c>
      <c r="G20" s="10">
        <f>SUM(G17:G19)</f>
        <v>904200</v>
      </c>
    </row>
    <row r="21" spans="3:9" s="9" customFormat="1" ht="18.75">
      <c r="C21" s="9" t="s">
        <v>25</v>
      </c>
      <c r="F21" s="37"/>
      <c r="G21" s="10">
        <f>G16+G20</f>
        <v>29358982.58</v>
      </c>
      <c r="H21" s="38"/>
      <c r="I21" s="37"/>
    </row>
    <row r="22" spans="1:9" s="9" customFormat="1" ht="15.75" customHeight="1">
      <c r="A22" s="28"/>
      <c r="B22" s="28"/>
      <c r="C22" s="28"/>
      <c r="D22" s="28"/>
      <c r="E22" s="28"/>
      <c r="F22" s="380" t="s">
        <v>26</v>
      </c>
      <c r="G22" s="380" t="s">
        <v>50</v>
      </c>
      <c r="H22" s="29" t="s">
        <v>30</v>
      </c>
      <c r="I22" s="29" t="s">
        <v>28</v>
      </c>
    </row>
    <row r="23" spans="1:9" s="9" customFormat="1" ht="15.75" customHeight="1">
      <c r="A23" s="30"/>
      <c r="B23" s="30"/>
      <c r="C23" s="30"/>
      <c r="D23" s="30"/>
      <c r="E23" s="30"/>
      <c r="F23" s="381"/>
      <c r="G23" s="381"/>
      <c r="H23" s="31" t="s">
        <v>17</v>
      </c>
      <c r="I23" s="31" t="s">
        <v>29</v>
      </c>
    </row>
    <row r="24" spans="1:9" ht="18" customHeight="1">
      <c r="A24" s="124" t="s">
        <v>31</v>
      </c>
      <c r="F24" s="32"/>
      <c r="G24" s="32"/>
      <c r="H24" s="33"/>
      <c r="I24" s="32"/>
    </row>
    <row r="25" spans="1:9" ht="18" customHeight="1">
      <c r="A25" s="127"/>
      <c r="B25" s="21" t="s">
        <v>32</v>
      </c>
      <c r="C25" s="21"/>
      <c r="D25" s="21"/>
      <c r="E25" s="21"/>
      <c r="F25" s="18">
        <v>7615690</v>
      </c>
      <c r="G25" s="18">
        <v>7144912</v>
      </c>
      <c r="H25" s="20" t="s">
        <v>17</v>
      </c>
      <c r="I25" s="18">
        <f>F25-G25</f>
        <v>470778</v>
      </c>
    </row>
    <row r="26" spans="1:9" ht="18" customHeight="1">
      <c r="A26" s="127"/>
      <c r="B26" s="21" t="s">
        <v>63</v>
      </c>
      <c r="C26" s="21"/>
      <c r="D26" s="21"/>
      <c r="E26" s="21"/>
      <c r="F26" s="18">
        <v>2178220</v>
      </c>
      <c r="G26" s="18">
        <v>2142797</v>
      </c>
      <c r="H26" s="20" t="s">
        <v>17</v>
      </c>
      <c r="I26" s="18">
        <f aca="true" t="shared" si="0" ref="I26:I35">F26-G26</f>
        <v>35423</v>
      </c>
    </row>
    <row r="27" spans="1:9" ht="18" customHeight="1">
      <c r="A27" s="127"/>
      <c r="B27" s="21" t="s">
        <v>64</v>
      </c>
      <c r="C27" s="21"/>
      <c r="D27" s="21"/>
      <c r="E27" s="21"/>
      <c r="F27" s="20">
        <v>7148800</v>
      </c>
      <c r="G27" s="20">
        <v>5838781</v>
      </c>
      <c r="H27" s="20" t="s">
        <v>17</v>
      </c>
      <c r="I27" s="18">
        <f t="shared" si="0"/>
        <v>1310019</v>
      </c>
    </row>
    <row r="28" spans="1:9" ht="18" customHeight="1">
      <c r="A28" s="127"/>
      <c r="B28" s="21" t="s">
        <v>33</v>
      </c>
      <c r="C28" s="21"/>
      <c r="D28" s="21"/>
      <c r="E28" s="21"/>
      <c r="F28" s="18">
        <v>713000</v>
      </c>
      <c r="G28" s="18">
        <v>485492</v>
      </c>
      <c r="H28" s="20" t="s">
        <v>17</v>
      </c>
      <c r="I28" s="18">
        <f t="shared" si="0"/>
        <v>227508</v>
      </c>
    </row>
    <row r="29" spans="1:9" ht="18" customHeight="1">
      <c r="A29" s="127"/>
      <c r="B29" s="21" t="s">
        <v>34</v>
      </c>
      <c r="C29" s="21"/>
      <c r="D29" s="21"/>
      <c r="E29" s="21"/>
      <c r="F29" s="18">
        <v>2415550</v>
      </c>
      <c r="G29" s="18">
        <v>1533514.41</v>
      </c>
      <c r="H29" s="20" t="s">
        <v>17</v>
      </c>
      <c r="I29" s="18">
        <f t="shared" si="0"/>
        <v>882035.5900000001</v>
      </c>
    </row>
    <row r="30" spans="1:9" ht="18" customHeight="1">
      <c r="A30" s="127"/>
      <c r="B30" s="21" t="s">
        <v>35</v>
      </c>
      <c r="C30" s="21"/>
      <c r="D30" s="21"/>
      <c r="E30" s="21"/>
      <c r="F30" s="18">
        <v>1652500</v>
      </c>
      <c r="G30" s="18">
        <v>1243139.43</v>
      </c>
      <c r="H30" s="20" t="s">
        <v>17</v>
      </c>
      <c r="I30" s="18">
        <f t="shared" si="0"/>
        <v>409360.57000000007</v>
      </c>
    </row>
    <row r="31" spans="1:9" ht="18" customHeight="1">
      <c r="A31" s="127"/>
      <c r="B31" s="21" t="s">
        <v>36</v>
      </c>
      <c r="C31" s="21"/>
      <c r="D31" s="21"/>
      <c r="E31" s="21"/>
      <c r="F31" s="18">
        <v>433000</v>
      </c>
      <c r="G31" s="18">
        <v>366632.24</v>
      </c>
      <c r="H31" s="20" t="s">
        <v>17</v>
      </c>
      <c r="I31" s="18">
        <f t="shared" si="0"/>
        <v>66367.76000000001</v>
      </c>
    </row>
    <row r="32" spans="1:9" ht="18" customHeight="1">
      <c r="A32" s="127"/>
      <c r="B32" s="21" t="s">
        <v>37</v>
      </c>
      <c r="C32" s="21"/>
      <c r="D32" s="21"/>
      <c r="E32" s="21"/>
      <c r="F32" s="18">
        <v>165150</v>
      </c>
      <c r="G32" s="18">
        <v>158150</v>
      </c>
      <c r="H32" s="20" t="s">
        <v>17</v>
      </c>
      <c r="I32" s="18">
        <f t="shared" si="0"/>
        <v>7000</v>
      </c>
    </row>
    <row r="33" spans="1:9" ht="18" customHeight="1">
      <c r="A33" s="127"/>
      <c r="B33" s="21" t="s">
        <v>38</v>
      </c>
      <c r="C33" s="21"/>
      <c r="D33" s="21"/>
      <c r="E33" s="21"/>
      <c r="F33" s="18">
        <v>2631590</v>
      </c>
      <c r="G33" s="18">
        <v>2147843</v>
      </c>
      <c r="H33" s="20" t="s">
        <v>17</v>
      </c>
      <c r="I33" s="18">
        <f t="shared" si="0"/>
        <v>483747</v>
      </c>
    </row>
    <row r="34" spans="1:9" ht="18" customHeight="1">
      <c r="A34" s="127"/>
      <c r="B34" s="21" t="s">
        <v>65</v>
      </c>
      <c r="C34" s="21"/>
      <c r="D34" s="21"/>
      <c r="E34" s="21"/>
      <c r="F34" s="18">
        <v>0</v>
      </c>
      <c r="G34" s="18">
        <v>0</v>
      </c>
      <c r="H34" s="20" t="s">
        <v>17</v>
      </c>
      <c r="I34" s="18">
        <f t="shared" si="0"/>
        <v>0</v>
      </c>
    </row>
    <row r="35" spans="1:9" ht="18" customHeight="1">
      <c r="A35" s="129"/>
      <c r="B35" s="22" t="s">
        <v>8</v>
      </c>
      <c r="C35" s="22"/>
      <c r="D35" s="22"/>
      <c r="E35" s="22"/>
      <c r="F35" s="23">
        <v>1546500</v>
      </c>
      <c r="G35" s="49">
        <v>1346812</v>
      </c>
      <c r="H35" s="50" t="s">
        <v>17</v>
      </c>
      <c r="I35" s="49">
        <f t="shared" si="0"/>
        <v>199688</v>
      </c>
    </row>
    <row r="36" spans="1:9" s="9" customFormat="1" ht="19.5" customHeight="1">
      <c r="A36" s="9" t="s">
        <v>40</v>
      </c>
      <c r="F36" s="45">
        <f>SUM(F25:F35)</f>
        <v>26500000</v>
      </c>
      <c r="G36" s="46">
        <f>SUM(G25:G35)</f>
        <v>22408073.08</v>
      </c>
      <c r="H36" s="47"/>
      <c r="I36" s="48"/>
    </row>
    <row r="37" spans="1:9" s="9" customFormat="1" ht="19.5" customHeight="1">
      <c r="A37" s="9" t="s">
        <v>66</v>
      </c>
      <c r="F37" s="8"/>
      <c r="G37" s="23">
        <v>0</v>
      </c>
      <c r="H37" s="55"/>
      <c r="I37" s="48"/>
    </row>
    <row r="38" spans="1:9" ht="19.5" customHeight="1">
      <c r="A38" s="9" t="s">
        <v>61</v>
      </c>
      <c r="F38" s="5"/>
      <c r="G38" s="35">
        <v>0</v>
      </c>
      <c r="H38" s="39"/>
      <c r="I38" s="40"/>
    </row>
    <row r="39" spans="1:7" ht="19.5" customHeight="1">
      <c r="A39" s="9" t="s">
        <v>55</v>
      </c>
      <c r="G39" s="35">
        <v>904200</v>
      </c>
    </row>
    <row r="40" spans="3:9" s="9" customFormat="1" ht="18.75">
      <c r="C40" s="9" t="s">
        <v>41</v>
      </c>
      <c r="F40" s="37"/>
      <c r="G40" s="10">
        <f>G36+G37+G38+G39</f>
        <v>23312273.08</v>
      </c>
      <c r="H40" s="38"/>
      <c r="I40" s="37"/>
    </row>
    <row r="41" spans="5:7" ht="16.5" customHeight="1">
      <c r="E41" s="11" t="s">
        <v>11</v>
      </c>
      <c r="F41" s="6"/>
      <c r="G41" s="41"/>
    </row>
    <row r="42" spans="4:7" ht="15.75" customHeight="1">
      <c r="D42" s="42" t="s">
        <v>21</v>
      </c>
      <c r="E42" s="11"/>
      <c r="F42" s="43" t="s">
        <v>10</v>
      </c>
      <c r="G42" s="7">
        <f>G21-G40</f>
        <v>6046709.5</v>
      </c>
    </row>
    <row r="43" spans="5:7" ht="16.5" customHeight="1">
      <c r="E43" s="11" t="s">
        <v>39</v>
      </c>
      <c r="G43" s="23"/>
    </row>
    <row r="44" spans="1:9" ht="18.75">
      <c r="A44" s="6" t="s">
        <v>214</v>
      </c>
      <c r="C44" s="24"/>
      <c r="D44" s="24"/>
      <c r="F44" s="6"/>
      <c r="G44" s="6"/>
      <c r="H44" s="6"/>
      <c r="I44" s="6"/>
    </row>
    <row r="45" spans="1:9" ht="18.75">
      <c r="A45" s="6" t="s">
        <v>359</v>
      </c>
      <c r="C45" s="24"/>
      <c r="D45" s="24"/>
      <c r="F45" s="6"/>
      <c r="G45" s="6"/>
      <c r="H45" s="6"/>
      <c r="I45" s="6"/>
    </row>
    <row r="46" spans="1:9" ht="18.75">
      <c r="A46" s="6" t="s">
        <v>360</v>
      </c>
      <c r="C46" s="24"/>
      <c r="D46" s="24"/>
      <c r="F46" s="6"/>
      <c r="G46" s="6"/>
      <c r="H46" s="6"/>
      <c r="I46" s="6"/>
    </row>
  </sheetData>
  <sheetProtection/>
  <mergeCells count="7">
    <mergeCell ref="A1:I1"/>
    <mergeCell ref="A2:I2"/>
    <mergeCell ref="A3:I3"/>
    <mergeCell ref="F4:F5"/>
    <mergeCell ref="G4:G5"/>
    <mergeCell ref="F22:F23"/>
    <mergeCell ref="G22:G23"/>
  </mergeCells>
  <printOptions/>
  <pageMargins left="0.75" right="0.31" top="0.21" bottom="0.22" header="0.17" footer="0.18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5">
      <selection activeCell="D54" sqref="D54"/>
    </sheetView>
  </sheetViews>
  <sheetFormatPr defaultColWidth="9.140625" defaultRowHeight="23.25"/>
  <cols>
    <col min="1" max="1" width="33.421875" style="6" customWidth="1"/>
    <col min="2" max="2" width="9.00390625" style="6" customWidth="1"/>
    <col min="3" max="9" width="13.7109375" style="6" customWidth="1"/>
    <col min="10" max="10" width="14.421875" style="6" customWidth="1"/>
    <col min="11" max="16384" width="9.140625" style="6" customWidth="1"/>
  </cols>
  <sheetData>
    <row r="1" spans="1:10" ht="19.5" customHeight="1">
      <c r="A1" s="379" t="s">
        <v>19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9.5" customHeight="1">
      <c r="A2" s="379" t="s">
        <v>42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ht="19.5" customHeight="1">
      <c r="A3" s="356" t="s">
        <v>243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10" s="185" customFormat="1" ht="18" customHeight="1">
      <c r="A4" s="382" t="s">
        <v>1</v>
      </c>
      <c r="B4" s="387" t="s">
        <v>9</v>
      </c>
      <c r="C4" s="385" t="s">
        <v>12</v>
      </c>
      <c r="D4" s="385"/>
      <c r="E4" s="385" t="s">
        <v>44</v>
      </c>
      <c r="F4" s="385"/>
      <c r="G4" s="385" t="s">
        <v>44</v>
      </c>
      <c r="H4" s="385"/>
      <c r="I4" s="385" t="s">
        <v>14</v>
      </c>
      <c r="J4" s="385"/>
    </row>
    <row r="5" spans="1:10" s="185" customFormat="1" ht="18" customHeight="1">
      <c r="A5" s="383"/>
      <c r="B5" s="388"/>
      <c r="C5" s="386" t="s">
        <v>243</v>
      </c>
      <c r="D5" s="386"/>
      <c r="E5" s="386" t="s">
        <v>45</v>
      </c>
      <c r="F5" s="386"/>
      <c r="G5" s="386" t="s">
        <v>46</v>
      </c>
      <c r="H5" s="386"/>
      <c r="I5" s="386" t="s">
        <v>243</v>
      </c>
      <c r="J5" s="386"/>
    </row>
    <row r="6" spans="1:10" s="187" customFormat="1" ht="18" customHeight="1">
      <c r="A6" s="384"/>
      <c r="B6" s="389"/>
      <c r="C6" s="186" t="s">
        <v>43</v>
      </c>
      <c r="D6" s="186" t="s">
        <v>13</v>
      </c>
      <c r="E6" s="186" t="s">
        <v>43</v>
      </c>
      <c r="F6" s="186" t="s">
        <v>13</v>
      </c>
      <c r="G6" s="186" t="s">
        <v>43</v>
      </c>
      <c r="H6" s="186" t="s">
        <v>13</v>
      </c>
      <c r="I6" s="186" t="s">
        <v>15</v>
      </c>
      <c r="J6" s="186" t="s">
        <v>47</v>
      </c>
    </row>
    <row r="7" spans="1:10" s="190" customFormat="1" ht="18" customHeight="1">
      <c r="A7" s="191" t="s">
        <v>56</v>
      </c>
      <c r="B7" s="188">
        <v>11011000</v>
      </c>
      <c r="C7" s="192">
        <v>0</v>
      </c>
      <c r="D7" s="189"/>
      <c r="E7" s="189"/>
      <c r="F7" s="189"/>
      <c r="G7" s="189"/>
      <c r="H7" s="189"/>
      <c r="I7" s="192"/>
      <c r="J7" s="189"/>
    </row>
    <row r="8" spans="1:10" ht="17.25" customHeight="1">
      <c r="A8" s="178" t="s">
        <v>249</v>
      </c>
      <c r="B8" s="179">
        <v>11012000</v>
      </c>
      <c r="C8" s="180">
        <v>18428.73</v>
      </c>
      <c r="D8" s="180"/>
      <c r="E8" s="180"/>
      <c r="F8" s="180"/>
      <c r="G8" s="180"/>
      <c r="H8" s="180"/>
      <c r="I8" s="180">
        <v>18428.73</v>
      </c>
      <c r="J8" s="180"/>
    </row>
    <row r="9" spans="1:10" ht="17.25" customHeight="1">
      <c r="A9" s="178" t="s">
        <v>250</v>
      </c>
      <c r="B9" s="179">
        <v>11012000</v>
      </c>
      <c r="C9" s="180">
        <v>12670933.71</v>
      </c>
      <c r="D9" s="180"/>
      <c r="E9" s="180"/>
      <c r="F9" s="180"/>
      <c r="G9" s="180"/>
      <c r="H9" s="180"/>
      <c r="I9" s="180">
        <v>12670933.71</v>
      </c>
      <c r="J9" s="180"/>
    </row>
    <row r="10" spans="1:10" ht="17.25" customHeight="1">
      <c r="A10" s="178" t="s">
        <v>251</v>
      </c>
      <c r="B10" s="179">
        <v>11012000</v>
      </c>
      <c r="C10" s="180">
        <v>4097417.68</v>
      </c>
      <c r="D10" s="180"/>
      <c r="E10" s="180"/>
      <c r="F10" s="180"/>
      <c r="G10" s="180"/>
      <c r="H10" s="180"/>
      <c r="I10" s="180">
        <v>4097417.68</v>
      </c>
      <c r="J10" s="180"/>
    </row>
    <row r="11" spans="1:10" ht="17.25" customHeight="1">
      <c r="A11" s="178" t="s">
        <v>252</v>
      </c>
      <c r="B11" s="179">
        <v>11012000</v>
      </c>
      <c r="C11" s="180">
        <v>16146.67</v>
      </c>
      <c r="D11" s="180"/>
      <c r="E11" s="180"/>
      <c r="F11" s="180"/>
      <c r="G11" s="180"/>
      <c r="H11" s="180"/>
      <c r="I11" s="180">
        <v>16146.67</v>
      </c>
      <c r="J11" s="180"/>
    </row>
    <row r="12" spans="1:10" ht="17.25" customHeight="1">
      <c r="A12" s="178" t="s">
        <v>253</v>
      </c>
      <c r="B12" s="179">
        <v>11012000</v>
      </c>
      <c r="C12" s="180">
        <v>12271869.34</v>
      </c>
      <c r="D12" s="180"/>
      <c r="E12" s="180"/>
      <c r="F12" s="180"/>
      <c r="G12" s="180"/>
      <c r="H12" s="180"/>
      <c r="I12" s="180">
        <v>12271869.34</v>
      </c>
      <c r="J12" s="180"/>
    </row>
    <row r="13" spans="1:10" ht="17.25" customHeight="1">
      <c r="A13" s="178" t="s">
        <v>108</v>
      </c>
      <c r="B13" s="179">
        <v>11043002</v>
      </c>
      <c r="C13" s="180">
        <v>0</v>
      </c>
      <c r="D13" s="180"/>
      <c r="E13" s="180"/>
      <c r="F13" s="180"/>
      <c r="G13" s="180"/>
      <c r="H13" s="180"/>
      <c r="I13" s="180"/>
      <c r="J13" s="180"/>
    </row>
    <row r="14" spans="1:10" ht="17.25" customHeight="1">
      <c r="A14" s="178" t="s">
        <v>74</v>
      </c>
      <c r="B14" s="179">
        <v>11045000</v>
      </c>
      <c r="C14" s="180">
        <v>900000</v>
      </c>
      <c r="D14" s="180"/>
      <c r="E14" s="180"/>
      <c r="F14" s="180"/>
      <c r="G14" s="180"/>
      <c r="H14" s="180"/>
      <c r="I14" s="180">
        <v>900000</v>
      </c>
      <c r="J14" s="180"/>
    </row>
    <row r="15" spans="1:10" ht="17.25" customHeight="1">
      <c r="A15" s="178" t="s">
        <v>71</v>
      </c>
      <c r="B15" s="179">
        <v>11042000</v>
      </c>
      <c r="C15" s="180"/>
      <c r="D15" s="180"/>
      <c r="E15" s="180"/>
      <c r="F15" s="180"/>
      <c r="G15" s="180"/>
      <c r="H15" s="180"/>
      <c r="I15" s="180"/>
      <c r="J15" s="180"/>
    </row>
    <row r="16" spans="1:10" ht="17.25" customHeight="1">
      <c r="A16" s="178" t="s">
        <v>57</v>
      </c>
      <c r="B16" s="179">
        <v>19010000</v>
      </c>
      <c r="C16" s="180"/>
      <c r="D16" s="180">
        <v>29358982.58</v>
      </c>
      <c r="E16" s="180">
        <v>904200</v>
      </c>
      <c r="F16" s="180"/>
      <c r="G16" s="180">
        <v>28454782.58</v>
      </c>
      <c r="H16" s="180"/>
      <c r="I16" s="180"/>
      <c r="J16" s="180"/>
    </row>
    <row r="17" spans="1:10" ht="19.5" customHeight="1">
      <c r="A17" s="178" t="s">
        <v>58</v>
      </c>
      <c r="B17" s="179">
        <v>21010000</v>
      </c>
      <c r="C17" s="180"/>
      <c r="D17" s="180">
        <v>0</v>
      </c>
      <c r="E17" s="180"/>
      <c r="F17" s="180">
        <v>3345873</v>
      </c>
      <c r="G17" s="180"/>
      <c r="H17" s="180"/>
      <c r="I17" s="180"/>
      <c r="J17" s="180">
        <v>3345873</v>
      </c>
    </row>
    <row r="18" spans="1:10" ht="19.5" customHeight="1">
      <c r="A18" s="178" t="s">
        <v>254</v>
      </c>
      <c r="B18" s="179">
        <v>21040001</v>
      </c>
      <c r="C18" s="180"/>
      <c r="D18" s="180">
        <v>2999.54</v>
      </c>
      <c r="E18" s="180"/>
      <c r="F18" s="180"/>
      <c r="G18" s="180"/>
      <c r="H18" s="180"/>
      <c r="I18" s="180"/>
      <c r="J18" s="180">
        <v>2999.54</v>
      </c>
    </row>
    <row r="19" spans="1:10" ht="19.5" customHeight="1">
      <c r="A19" s="178" t="s">
        <v>255</v>
      </c>
      <c r="B19" s="179">
        <v>21040008</v>
      </c>
      <c r="C19" s="180"/>
      <c r="D19" s="180">
        <v>582488</v>
      </c>
      <c r="E19" s="180"/>
      <c r="F19" s="180"/>
      <c r="G19" s="180"/>
      <c r="H19" s="180"/>
      <c r="I19" s="180"/>
      <c r="J19" s="180">
        <v>582488</v>
      </c>
    </row>
    <row r="20" spans="1:10" ht="17.25" customHeight="1">
      <c r="A20" s="178" t="s">
        <v>256</v>
      </c>
      <c r="B20" s="179">
        <v>21040016</v>
      </c>
      <c r="C20" s="180"/>
      <c r="D20" s="180">
        <v>918428.73</v>
      </c>
      <c r="E20" s="180"/>
      <c r="F20" s="180"/>
      <c r="G20" s="180"/>
      <c r="H20" s="180"/>
      <c r="I20" s="180"/>
      <c r="J20" s="180">
        <v>918428.73</v>
      </c>
    </row>
    <row r="21" spans="1:10" ht="17.25" customHeight="1">
      <c r="A21" s="178" t="s">
        <v>258</v>
      </c>
      <c r="B21" s="179">
        <v>21040099</v>
      </c>
      <c r="C21" s="180"/>
      <c r="D21" s="180">
        <v>14925</v>
      </c>
      <c r="E21" s="180"/>
      <c r="F21" s="180"/>
      <c r="G21" s="180"/>
      <c r="H21" s="180"/>
      <c r="I21" s="180"/>
      <c r="J21" s="180">
        <v>14925</v>
      </c>
    </row>
    <row r="22" spans="1:10" ht="17.25" customHeight="1">
      <c r="A22" s="178" t="s">
        <v>257</v>
      </c>
      <c r="B22" s="179">
        <v>21040099</v>
      </c>
      <c r="C22" s="180"/>
      <c r="D22" s="180">
        <v>6828</v>
      </c>
      <c r="E22" s="180"/>
      <c r="F22" s="180"/>
      <c r="G22" s="180"/>
      <c r="H22" s="180"/>
      <c r="I22" s="180"/>
      <c r="J22" s="180">
        <v>6828</v>
      </c>
    </row>
    <row r="23" spans="1:10" ht="17.25" customHeight="1">
      <c r="A23" s="178" t="s">
        <v>259</v>
      </c>
      <c r="B23" s="179">
        <v>21040099</v>
      </c>
      <c r="C23" s="180"/>
      <c r="D23" s="180">
        <v>128200</v>
      </c>
      <c r="E23" s="180"/>
      <c r="F23" s="180"/>
      <c r="G23" s="180"/>
      <c r="H23" s="180"/>
      <c r="I23" s="180"/>
      <c r="J23" s="180">
        <v>128200</v>
      </c>
    </row>
    <row r="24" spans="1:10" ht="17.25" customHeight="1">
      <c r="A24" s="178" t="s">
        <v>260</v>
      </c>
      <c r="B24" s="179">
        <v>21040099</v>
      </c>
      <c r="C24" s="180"/>
      <c r="D24" s="180">
        <v>1200</v>
      </c>
      <c r="E24" s="180"/>
      <c r="F24" s="180"/>
      <c r="G24" s="180"/>
      <c r="H24" s="180"/>
      <c r="I24" s="180"/>
      <c r="J24" s="180">
        <v>1200</v>
      </c>
    </row>
    <row r="25" spans="1:10" ht="17.25" customHeight="1">
      <c r="A25" s="178" t="s">
        <v>381</v>
      </c>
      <c r="B25" s="179">
        <v>21040099</v>
      </c>
      <c r="C25" s="180"/>
      <c r="D25" s="180">
        <v>0</v>
      </c>
      <c r="E25" s="180"/>
      <c r="F25" s="180">
        <v>4690</v>
      </c>
      <c r="G25" s="180"/>
      <c r="H25" s="180"/>
      <c r="I25" s="180"/>
      <c r="J25" s="180">
        <v>4690</v>
      </c>
    </row>
    <row r="26" spans="1:10" ht="19.5" customHeight="1">
      <c r="A26" s="178" t="s">
        <v>208</v>
      </c>
      <c r="B26" s="179">
        <v>29010000</v>
      </c>
      <c r="C26" s="180"/>
      <c r="D26" s="180">
        <v>0</v>
      </c>
      <c r="E26" s="180"/>
      <c r="F26" s="180"/>
      <c r="G26" s="180"/>
      <c r="H26" s="180"/>
      <c r="I26" s="180"/>
      <c r="J26" s="180"/>
    </row>
    <row r="27" spans="1:10" ht="19.5" customHeight="1">
      <c r="A27" s="178" t="s">
        <v>48</v>
      </c>
      <c r="B27" s="179">
        <v>31000000</v>
      </c>
      <c r="C27" s="180"/>
      <c r="D27" s="180">
        <v>6650585.02</v>
      </c>
      <c r="E27" s="180"/>
      <c r="F27" s="180"/>
      <c r="G27" s="180"/>
      <c r="H27" s="180">
        <v>4535032.12</v>
      </c>
      <c r="I27" s="180"/>
      <c r="J27" s="180">
        <v>11185617.14</v>
      </c>
    </row>
    <row r="28" spans="1:10" ht="19.5" customHeight="1">
      <c r="A28" s="178" t="s">
        <v>52</v>
      </c>
      <c r="B28" s="179">
        <v>32000000</v>
      </c>
      <c r="C28" s="180"/>
      <c r="D28" s="180">
        <v>12271869.34</v>
      </c>
      <c r="E28" s="180"/>
      <c r="F28" s="180"/>
      <c r="G28" s="180"/>
      <c r="H28" s="180">
        <v>1511677.38</v>
      </c>
      <c r="I28" s="180"/>
      <c r="J28" s="180">
        <v>13783546.72</v>
      </c>
    </row>
    <row r="29" spans="1:10" ht="17.25" customHeight="1">
      <c r="A29" s="178" t="s">
        <v>32</v>
      </c>
      <c r="B29" s="179">
        <v>51100000</v>
      </c>
      <c r="C29" s="180">
        <v>7144912</v>
      </c>
      <c r="D29" s="180"/>
      <c r="E29" s="180"/>
      <c r="F29" s="180"/>
      <c r="G29" s="180"/>
      <c r="H29" s="180">
        <v>7144912</v>
      </c>
      <c r="I29" s="180"/>
      <c r="J29" s="180"/>
    </row>
    <row r="30" spans="1:10" ht="18" customHeight="1">
      <c r="A30" s="178" t="s">
        <v>63</v>
      </c>
      <c r="B30" s="179">
        <v>52100000</v>
      </c>
      <c r="C30" s="180">
        <v>2142797</v>
      </c>
      <c r="D30" s="180"/>
      <c r="E30" s="180"/>
      <c r="F30" s="180"/>
      <c r="G30" s="180"/>
      <c r="H30" s="180">
        <v>2142797</v>
      </c>
      <c r="I30" s="180"/>
      <c r="J30" s="180"/>
    </row>
    <row r="31" spans="1:10" ht="17.25" customHeight="1">
      <c r="A31" s="178" t="s">
        <v>64</v>
      </c>
      <c r="B31" s="179">
        <v>52200000</v>
      </c>
      <c r="C31" s="180">
        <v>5838781</v>
      </c>
      <c r="D31" s="180"/>
      <c r="E31" s="180"/>
      <c r="F31" s="180"/>
      <c r="G31" s="180"/>
      <c r="H31" s="180">
        <v>5838781</v>
      </c>
      <c r="I31" s="180"/>
      <c r="J31" s="180"/>
    </row>
    <row r="32" spans="1:10" ht="17.25" customHeight="1">
      <c r="A32" s="178" t="s">
        <v>33</v>
      </c>
      <c r="B32" s="179">
        <v>53100000</v>
      </c>
      <c r="C32" s="180">
        <v>485492</v>
      </c>
      <c r="D32" s="180"/>
      <c r="E32" s="181"/>
      <c r="F32" s="180"/>
      <c r="G32" s="180"/>
      <c r="H32" s="180">
        <v>485492</v>
      </c>
      <c r="I32" s="180"/>
      <c r="J32" s="180"/>
    </row>
    <row r="33" spans="1:10" ht="17.25" customHeight="1">
      <c r="A33" s="178" t="s">
        <v>34</v>
      </c>
      <c r="B33" s="179">
        <v>53200000</v>
      </c>
      <c r="C33" s="180">
        <v>1533514.41</v>
      </c>
      <c r="D33" s="180"/>
      <c r="E33" s="181"/>
      <c r="F33" s="180"/>
      <c r="G33" s="180"/>
      <c r="H33" s="180">
        <v>1533514.41</v>
      </c>
      <c r="I33" s="180"/>
      <c r="J33" s="180"/>
    </row>
    <row r="34" spans="1:10" ht="17.25" customHeight="1">
      <c r="A34" s="178" t="s">
        <v>35</v>
      </c>
      <c r="B34" s="179">
        <v>53300000</v>
      </c>
      <c r="C34" s="180">
        <v>962519.43</v>
      </c>
      <c r="D34" s="180"/>
      <c r="E34" s="181">
        <v>280620</v>
      </c>
      <c r="F34" s="180"/>
      <c r="G34" s="180"/>
      <c r="H34" s="180">
        <v>1243139.43</v>
      </c>
      <c r="I34" s="180"/>
      <c r="J34" s="180"/>
    </row>
    <row r="35" spans="1:10" ht="17.25" customHeight="1">
      <c r="A35" s="178" t="s">
        <v>36</v>
      </c>
      <c r="B35" s="179">
        <v>53400000</v>
      </c>
      <c r="C35" s="180">
        <v>366632.24</v>
      </c>
      <c r="D35" s="180"/>
      <c r="E35" s="182"/>
      <c r="F35" s="180"/>
      <c r="G35" s="180"/>
      <c r="H35" s="180">
        <v>366632.24</v>
      </c>
      <c r="I35" s="180"/>
      <c r="J35" s="180"/>
    </row>
    <row r="36" spans="1:10" ht="17.25" customHeight="1">
      <c r="A36" s="178" t="s">
        <v>37</v>
      </c>
      <c r="B36" s="179">
        <v>54100000</v>
      </c>
      <c r="C36" s="180">
        <v>103150</v>
      </c>
      <c r="D36" s="180"/>
      <c r="E36" s="181">
        <v>55000</v>
      </c>
      <c r="F36" s="180"/>
      <c r="G36" s="180"/>
      <c r="H36" s="180">
        <v>158150</v>
      </c>
      <c r="I36" s="180"/>
      <c r="J36" s="180"/>
    </row>
    <row r="37" spans="1:10" ht="17.25" customHeight="1">
      <c r="A37" s="178" t="s">
        <v>261</v>
      </c>
      <c r="B37" s="179">
        <v>54100000</v>
      </c>
      <c r="C37" s="180">
        <v>37100</v>
      </c>
      <c r="D37" s="180"/>
      <c r="E37" s="181"/>
      <c r="F37" s="180">
        <v>37100</v>
      </c>
      <c r="G37" s="180"/>
      <c r="H37" s="180">
        <v>0</v>
      </c>
      <c r="I37" s="180"/>
      <c r="J37" s="180"/>
    </row>
    <row r="38" spans="1:10" ht="17.25" customHeight="1">
      <c r="A38" s="178" t="s">
        <v>38</v>
      </c>
      <c r="B38" s="179">
        <v>54200000</v>
      </c>
      <c r="C38" s="180">
        <v>0</v>
      </c>
      <c r="D38" s="180"/>
      <c r="E38" s="180">
        <v>2147843</v>
      </c>
      <c r="F38" s="180"/>
      <c r="G38" s="180"/>
      <c r="H38" s="180">
        <v>2147843</v>
      </c>
      <c r="I38" s="180"/>
      <c r="J38" s="180"/>
    </row>
    <row r="39" spans="1:10" ht="17.25" customHeight="1">
      <c r="A39" s="178" t="s">
        <v>65</v>
      </c>
      <c r="B39" s="179">
        <v>55100000</v>
      </c>
      <c r="C39" s="180">
        <v>0</v>
      </c>
      <c r="D39" s="180"/>
      <c r="E39" s="180"/>
      <c r="F39" s="180"/>
      <c r="G39" s="180"/>
      <c r="H39" s="180">
        <v>0</v>
      </c>
      <c r="I39" s="180"/>
      <c r="J39" s="180"/>
    </row>
    <row r="40" spans="1:10" ht="17.25" customHeight="1">
      <c r="A40" s="178" t="s">
        <v>8</v>
      </c>
      <c r="B40" s="179">
        <v>56100000</v>
      </c>
      <c r="C40" s="180">
        <v>1346812</v>
      </c>
      <c r="D40" s="180"/>
      <c r="E40" s="180"/>
      <c r="F40" s="180"/>
      <c r="G40" s="180"/>
      <c r="H40" s="180">
        <v>1346812</v>
      </c>
      <c r="I40" s="180"/>
      <c r="J40" s="180"/>
    </row>
    <row r="41" spans="1:10" ht="17.25" customHeight="1">
      <c r="A41" s="178"/>
      <c r="B41" s="179"/>
      <c r="C41" s="180"/>
      <c r="D41" s="180"/>
      <c r="E41" s="180"/>
      <c r="F41" s="180"/>
      <c r="G41" s="180"/>
      <c r="H41" s="180"/>
      <c r="I41" s="180"/>
      <c r="J41" s="180"/>
    </row>
    <row r="42" spans="1:10" ht="17.25" customHeight="1">
      <c r="A42" s="178"/>
      <c r="B42" s="179"/>
      <c r="C42" s="180"/>
      <c r="D42" s="180"/>
      <c r="E42" s="180"/>
      <c r="F42" s="180"/>
      <c r="G42" s="180"/>
      <c r="H42" s="180"/>
      <c r="I42" s="180"/>
      <c r="J42" s="180"/>
    </row>
    <row r="43" spans="1:10" ht="17.25" customHeight="1">
      <c r="A43" s="178"/>
      <c r="B43" s="179"/>
      <c r="C43" s="180"/>
      <c r="D43" s="180"/>
      <c r="E43" s="180"/>
      <c r="F43" s="180"/>
      <c r="G43" s="180"/>
      <c r="H43" s="180"/>
      <c r="I43" s="180"/>
      <c r="J43" s="180"/>
    </row>
    <row r="44" spans="1:10" ht="17.25" customHeight="1">
      <c r="A44" s="178"/>
      <c r="B44" s="179"/>
      <c r="C44" s="180"/>
      <c r="D44" s="180"/>
      <c r="E44" s="180"/>
      <c r="F44" s="180"/>
      <c r="G44" s="180"/>
      <c r="H44" s="180"/>
      <c r="I44" s="180"/>
      <c r="J44" s="180"/>
    </row>
    <row r="45" spans="1:10" ht="19.5" customHeight="1">
      <c r="A45" s="178"/>
      <c r="B45" s="179"/>
      <c r="C45" s="180"/>
      <c r="D45" s="180"/>
      <c r="E45" s="180"/>
      <c r="F45" s="180"/>
      <c r="G45" s="180"/>
      <c r="H45" s="180"/>
      <c r="I45" s="180"/>
      <c r="J45" s="180"/>
    </row>
    <row r="46" spans="1:10" s="9" customFormat="1" ht="18.75">
      <c r="A46" s="183"/>
      <c r="B46" s="183"/>
      <c r="C46" s="184">
        <f>SUM(C7:C45)</f>
        <v>49936506.21</v>
      </c>
      <c r="D46" s="184">
        <f>SUM(D7:D45)</f>
        <v>49936506.20999999</v>
      </c>
      <c r="E46" s="184">
        <f>SUM(E13:E45)</f>
        <v>3387663</v>
      </c>
      <c r="F46" s="184">
        <f>SUM(F13:F45)</f>
        <v>3387663</v>
      </c>
      <c r="G46" s="184">
        <f>SUM(G7:G45)</f>
        <v>28454782.58</v>
      </c>
      <c r="H46" s="184">
        <f>SUM(H8:H45)</f>
        <v>28454782.58</v>
      </c>
      <c r="I46" s="184">
        <f>SUM(I7:I45)</f>
        <v>29974796.130000003</v>
      </c>
      <c r="J46" s="184">
        <f>SUM(J7:J45)</f>
        <v>29974796.130000003</v>
      </c>
    </row>
    <row r="48" ht="18.75">
      <c r="C48" s="44"/>
    </row>
    <row r="49" spans="2:10" ht="18.75">
      <c r="B49" s="42" t="s">
        <v>400</v>
      </c>
      <c r="C49" s="333"/>
      <c r="D49" s="333"/>
      <c r="E49" s="42" t="s">
        <v>401</v>
      </c>
      <c r="F49" s="333"/>
      <c r="G49" s="333"/>
      <c r="H49" s="42" t="s">
        <v>401</v>
      </c>
      <c r="I49" s="333"/>
      <c r="J49" s="333"/>
    </row>
    <row r="50" spans="3:10" ht="18.75">
      <c r="C50" s="390" t="s">
        <v>392</v>
      </c>
      <c r="D50" s="390"/>
      <c r="F50" s="390" t="s">
        <v>393</v>
      </c>
      <c r="G50" s="390"/>
      <c r="I50" s="390" t="s">
        <v>395</v>
      </c>
      <c r="J50" s="390"/>
    </row>
    <row r="51" spans="3:10" ht="18.75">
      <c r="C51" s="390" t="s">
        <v>396</v>
      </c>
      <c r="D51" s="390"/>
      <c r="F51" s="390" t="s">
        <v>397</v>
      </c>
      <c r="G51" s="390"/>
      <c r="I51" s="390" t="s">
        <v>399</v>
      </c>
      <c r="J51" s="390"/>
    </row>
  </sheetData>
  <sheetProtection/>
  <mergeCells count="19">
    <mergeCell ref="I5:J5"/>
    <mergeCell ref="B4:B6"/>
    <mergeCell ref="G4:H4"/>
    <mergeCell ref="C50:D50"/>
    <mergeCell ref="C51:D51"/>
    <mergeCell ref="F50:G50"/>
    <mergeCell ref="F51:G51"/>
    <mergeCell ref="I50:J50"/>
    <mergeCell ref="I51:J51"/>
    <mergeCell ref="A1:J1"/>
    <mergeCell ref="A2:J2"/>
    <mergeCell ref="A3:J3"/>
    <mergeCell ref="A4:A6"/>
    <mergeCell ref="C4:D4"/>
    <mergeCell ref="C5:D5"/>
    <mergeCell ref="E4:F4"/>
    <mergeCell ref="E5:F5"/>
    <mergeCell ref="G5:H5"/>
    <mergeCell ref="I4:J4"/>
  </mergeCells>
  <printOptions/>
  <pageMargins left="0.1968503937007874" right="0" top="0" bottom="0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3">
      <selection activeCell="B18" sqref="B18"/>
    </sheetView>
  </sheetViews>
  <sheetFormatPr defaultColWidth="9.140625" defaultRowHeight="23.25"/>
  <cols>
    <col min="1" max="1" width="13.140625" style="64" customWidth="1"/>
    <col min="2" max="2" width="17.8515625" style="64" customWidth="1"/>
    <col min="3" max="3" width="28.7109375" style="64" customWidth="1"/>
    <col min="4" max="4" width="19.7109375" style="64" customWidth="1"/>
    <col min="5" max="5" width="20.7109375" style="64" customWidth="1"/>
    <col min="6" max="6" width="18.57421875" style="64" customWidth="1"/>
    <col min="7" max="16384" width="9.140625" style="64" customWidth="1"/>
  </cols>
  <sheetData>
    <row r="1" spans="1:6" ht="18.75">
      <c r="A1" s="391" t="s">
        <v>0</v>
      </c>
      <c r="B1" s="391"/>
      <c r="C1" s="391"/>
      <c r="D1" s="391"/>
      <c r="E1" s="391"/>
      <c r="F1" s="391"/>
    </row>
    <row r="2" spans="1:6" ht="18.75">
      <c r="A2" s="391" t="s">
        <v>217</v>
      </c>
      <c r="B2" s="391"/>
      <c r="C2" s="391"/>
      <c r="D2" s="391"/>
      <c r="E2" s="391"/>
      <c r="F2" s="391"/>
    </row>
    <row r="3" spans="1:6" ht="18.75">
      <c r="A3" s="391" t="s">
        <v>246</v>
      </c>
      <c r="B3" s="391"/>
      <c r="C3" s="391"/>
      <c r="D3" s="391"/>
      <c r="E3" s="391"/>
      <c r="F3" s="391"/>
    </row>
    <row r="5" spans="1:6" s="68" customFormat="1" ht="18.75">
      <c r="A5" s="65" t="s">
        <v>135</v>
      </c>
      <c r="B5" s="66" t="s">
        <v>119</v>
      </c>
      <c r="C5" s="67" t="s">
        <v>116</v>
      </c>
      <c r="D5" s="66" t="s">
        <v>26</v>
      </c>
      <c r="E5" s="67" t="s">
        <v>32</v>
      </c>
      <c r="F5" s="66" t="s">
        <v>49</v>
      </c>
    </row>
    <row r="6" spans="1:6" ht="18.75">
      <c r="A6" s="199" t="s">
        <v>32</v>
      </c>
      <c r="B6" s="200" t="s">
        <v>32</v>
      </c>
      <c r="C6" s="201" t="s">
        <v>136</v>
      </c>
      <c r="D6" s="334">
        <v>7615690</v>
      </c>
      <c r="E6" s="203">
        <v>7144912</v>
      </c>
      <c r="F6" s="202">
        <f>SUM(E6)</f>
        <v>7144912</v>
      </c>
    </row>
    <row r="7" spans="1:6" ht="18.75">
      <c r="A7" s="72"/>
      <c r="B7" s="73"/>
      <c r="C7" s="74"/>
      <c r="D7" s="75"/>
      <c r="E7" s="76"/>
      <c r="F7" s="75"/>
    </row>
    <row r="8" spans="1:6" s="68" customFormat="1" ht="18.75">
      <c r="A8" s="392" t="s">
        <v>49</v>
      </c>
      <c r="B8" s="393"/>
      <c r="C8" s="77"/>
      <c r="D8" s="78">
        <f>SUM(D6:D7)</f>
        <v>7615690</v>
      </c>
      <c r="E8" s="79">
        <f>SUM(E6:E7)</f>
        <v>7144912</v>
      </c>
      <c r="F8" s="78">
        <f>SUM(E8)</f>
        <v>7144912</v>
      </c>
    </row>
    <row r="10" ht="18.75">
      <c r="A10" s="68" t="s">
        <v>137</v>
      </c>
    </row>
  </sheetData>
  <sheetProtection/>
  <mergeCells count="4">
    <mergeCell ref="A1:F1"/>
    <mergeCell ref="A2:F2"/>
    <mergeCell ref="A3:F3"/>
    <mergeCell ref="A8:B8"/>
  </mergeCells>
  <printOptions/>
  <pageMargins left="1.4960629921259843" right="0.7086614173228347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7" sqref="F17"/>
    </sheetView>
  </sheetViews>
  <sheetFormatPr defaultColWidth="9.140625" defaultRowHeight="23.25"/>
  <cols>
    <col min="1" max="1" width="13.421875" style="64" customWidth="1"/>
    <col min="2" max="2" width="19.8515625" style="64" customWidth="1"/>
    <col min="3" max="3" width="13.28125" style="64" customWidth="1"/>
    <col min="4" max="4" width="16.8515625" style="64" customWidth="1"/>
    <col min="5" max="5" width="18.140625" style="64" customWidth="1"/>
    <col min="6" max="6" width="19.57421875" style="64" customWidth="1"/>
    <col min="7" max="7" width="18.421875" style="64" customWidth="1"/>
    <col min="8" max="8" width="17.57421875" style="64" customWidth="1"/>
    <col min="9" max="16384" width="9.140625" style="64" customWidth="1"/>
  </cols>
  <sheetData>
    <row r="1" spans="1:8" ht="18.75">
      <c r="A1" s="391" t="s">
        <v>0</v>
      </c>
      <c r="B1" s="391"/>
      <c r="C1" s="391"/>
      <c r="D1" s="391"/>
      <c r="E1" s="391"/>
      <c r="F1" s="391"/>
      <c r="G1" s="391"/>
      <c r="H1" s="391"/>
    </row>
    <row r="2" spans="1:8" ht="18.75">
      <c r="A2" s="391" t="s">
        <v>218</v>
      </c>
      <c r="B2" s="391"/>
      <c r="C2" s="391"/>
      <c r="D2" s="391"/>
      <c r="E2" s="391"/>
      <c r="F2" s="391"/>
      <c r="G2" s="391"/>
      <c r="H2" s="391"/>
    </row>
    <row r="3" spans="1:8" ht="18.75">
      <c r="A3" s="399" t="s">
        <v>246</v>
      </c>
      <c r="B3" s="399"/>
      <c r="C3" s="399"/>
      <c r="D3" s="399"/>
      <c r="E3" s="399"/>
      <c r="F3" s="399"/>
      <c r="G3" s="399"/>
      <c r="H3" s="399"/>
    </row>
    <row r="4" spans="1:8" s="68" customFormat="1" ht="18.75">
      <c r="A4" s="400" t="s">
        <v>135</v>
      </c>
      <c r="B4" s="396" t="s">
        <v>119</v>
      </c>
      <c r="C4" s="394" t="s">
        <v>116</v>
      </c>
      <c r="D4" s="396" t="s">
        <v>26</v>
      </c>
      <c r="E4" s="394" t="s">
        <v>138</v>
      </c>
      <c r="F4" s="80" t="s">
        <v>139</v>
      </c>
      <c r="G4" s="394" t="s">
        <v>140</v>
      </c>
      <c r="H4" s="396" t="s">
        <v>49</v>
      </c>
    </row>
    <row r="5" spans="1:8" s="68" customFormat="1" ht="18.75">
      <c r="A5" s="401"/>
      <c r="B5" s="397"/>
      <c r="C5" s="395"/>
      <c r="D5" s="397"/>
      <c r="E5" s="395"/>
      <c r="F5" s="81" t="s">
        <v>141</v>
      </c>
      <c r="G5" s="395"/>
      <c r="H5" s="397"/>
    </row>
    <row r="6" spans="1:8" ht="18.75">
      <c r="A6" s="82" t="s">
        <v>142</v>
      </c>
      <c r="B6" s="83" t="s">
        <v>63</v>
      </c>
      <c r="C6" s="86" t="s">
        <v>136</v>
      </c>
      <c r="D6" s="335">
        <v>2178220</v>
      </c>
      <c r="E6" s="90">
        <v>2142797</v>
      </c>
      <c r="F6" s="89">
        <v>0</v>
      </c>
      <c r="G6" s="90">
        <v>0</v>
      </c>
      <c r="H6" s="89">
        <f>SUM(E6:G6)</f>
        <v>2142797</v>
      </c>
    </row>
    <row r="7" spans="1:8" ht="18.75">
      <c r="A7" s="84"/>
      <c r="B7" s="85" t="s">
        <v>64</v>
      </c>
      <c r="C7" s="88" t="s">
        <v>136</v>
      </c>
      <c r="D7" s="325">
        <v>5430000</v>
      </c>
      <c r="E7" s="92">
        <v>3489131</v>
      </c>
      <c r="F7" s="91">
        <v>0</v>
      </c>
      <c r="G7" s="92">
        <v>1217940</v>
      </c>
      <c r="H7" s="91">
        <f aca="true" t="shared" si="0" ref="H7:H12">SUM(E7:G7)</f>
        <v>4707071</v>
      </c>
    </row>
    <row r="8" spans="1:8" ht="18.75">
      <c r="A8" s="84" t="s">
        <v>223</v>
      </c>
      <c r="B8" s="85" t="s">
        <v>33</v>
      </c>
      <c r="C8" s="88" t="s">
        <v>136</v>
      </c>
      <c r="D8" s="325">
        <v>564000</v>
      </c>
      <c r="E8" s="92">
        <v>296968</v>
      </c>
      <c r="F8" s="91">
        <v>0</v>
      </c>
      <c r="G8" s="92">
        <v>108000</v>
      </c>
      <c r="H8" s="91">
        <f t="shared" si="0"/>
        <v>404968</v>
      </c>
    </row>
    <row r="9" spans="1:8" ht="18.75">
      <c r="A9" s="84"/>
      <c r="B9" s="85" t="s">
        <v>34</v>
      </c>
      <c r="C9" s="88" t="s">
        <v>136</v>
      </c>
      <c r="D9" s="325">
        <v>952400</v>
      </c>
      <c r="E9" s="92">
        <v>666014.21</v>
      </c>
      <c r="F9" s="91">
        <v>0</v>
      </c>
      <c r="G9" s="92">
        <v>83137</v>
      </c>
      <c r="H9" s="91">
        <f t="shared" si="0"/>
        <v>749151.21</v>
      </c>
    </row>
    <row r="10" spans="1:8" ht="18.75">
      <c r="A10" s="84"/>
      <c r="B10" s="85" t="s">
        <v>35</v>
      </c>
      <c r="C10" s="88" t="s">
        <v>136</v>
      </c>
      <c r="D10" s="325">
        <v>380000</v>
      </c>
      <c r="E10" s="92">
        <v>190095.15</v>
      </c>
      <c r="F10" s="91">
        <v>0</v>
      </c>
      <c r="G10" s="92">
        <v>42640.9</v>
      </c>
      <c r="H10" s="91">
        <f t="shared" si="0"/>
        <v>232736.05</v>
      </c>
    </row>
    <row r="11" spans="1:8" ht="18.75">
      <c r="A11" s="84"/>
      <c r="B11" s="85" t="s">
        <v>36</v>
      </c>
      <c r="C11" s="88" t="s">
        <v>136</v>
      </c>
      <c r="D11" s="325">
        <v>289000</v>
      </c>
      <c r="E11" s="92">
        <v>225761.09</v>
      </c>
      <c r="F11" s="91">
        <v>0</v>
      </c>
      <c r="G11" s="92">
        <v>1506</v>
      </c>
      <c r="H11" s="91">
        <f t="shared" si="0"/>
        <v>227267.09</v>
      </c>
    </row>
    <row r="12" spans="1:8" ht="18.75">
      <c r="A12" s="84" t="s">
        <v>143</v>
      </c>
      <c r="B12" s="85" t="s">
        <v>37</v>
      </c>
      <c r="C12" s="88" t="s">
        <v>136</v>
      </c>
      <c r="D12" s="325">
        <v>53400</v>
      </c>
      <c r="E12" s="92">
        <v>44100</v>
      </c>
      <c r="F12" s="91">
        <v>0</v>
      </c>
      <c r="G12" s="92">
        <v>8400</v>
      </c>
      <c r="H12" s="91">
        <f t="shared" si="0"/>
        <v>52500</v>
      </c>
    </row>
    <row r="13" spans="1:8" s="68" customFormat="1" ht="18.75">
      <c r="A13" s="392" t="s">
        <v>49</v>
      </c>
      <c r="B13" s="398"/>
      <c r="C13" s="398"/>
      <c r="D13" s="78">
        <f>SUM(D6:D12)</f>
        <v>9847020</v>
      </c>
      <c r="E13" s="79">
        <f>SUM(E6:E12)</f>
        <v>7054866.45</v>
      </c>
      <c r="F13" s="78">
        <f>SUM(F6:F12)</f>
        <v>0</v>
      </c>
      <c r="G13" s="79">
        <f>SUM(G6:G12)</f>
        <v>1461623.9</v>
      </c>
      <c r="H13" s="78">
        <f>SUM(E13:G13)</f>
        <v>8516490.35</v>
      </c>
    </row>
    <row r="15" ht="18.75">
      <c r="A15" s="68" t="s">
        <v>137</v>
      </c>
    </row>
  </sheetData>
  <sheetProtection/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G4:G5"/>
    <mergeCell ref="H4:H5"/>
    <mergeCell ref="A13:C1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5" sqref="D15"/>
    </sheetView>
  </sheetViews>
  <sheetFormatPr defaultColWidth="9.140625" defaultRowHeight="23.25"/>
  <cols>
    <col min="1" max="1" width="12.28125" style="64" customWidth="1"/>
    <col min="2" max="2" width="19.28125" style="64" customWidth="1"/>
    <col min="3" max="3" width="17.00390625" style="64" customWidth="1"/>
    <col min="4" max="4" width="17.7109375" style="64" customWidth="1"/>
    <col min="5" max="5" width="19.28125" style="64" customWidth="1"/>
    <col min="6" max="6" width="14.57421875" style="64" customWidth="1"/>
    <col min="7" max="7" width="17.28125" style="64" customWidth="1"/>
    <col min="8" max="8" width="16.421875" style="64" customWidth="1"/>
    <col min="9" max="16384" width="9.140625" style="64" customWidth="1"/>
  </cols>
  <sheetData>
    <row r="1" spans="1:8" ht="18.75">
      <c r="A1" s="391" t="s">
        <v>0</v>
      </c>
      <c r="B1" s="391"/>
      <c r="C1" s="391"/>
      <c r="D1" s="391"/>
      <c r="E1" s="391"/>
      <c r="F1" s="391"/>
      <c r="G1" s="391"/>
      <c r="H1" s="391"/>
    </row>
    <row r="2" spans="1:8" ht="18.75">
      <c r="A2" s="391" t="s">
        <v>219</v>
      </c>
      <c r="B2" s="391"/>
      <c r="C2" s="391"/>
      <c r="D2" s="391"/>
      <c r="E2" s="391"/>
      <c r="F2" s="391"/>
      <c r="G2" s="391"/>
      <c r="H2" s="391"/>
    </row>
    <row r="3" spans="1:8" ht="18.75">
      <c r="A3" s="399" t="s">
        <v>246</v>
      </c>
      <c r="B3" s="399"/>
      <c r="C3" s="399"/>
      <c r="D3" s="399"/>
      <c r="E3" s="399"/>
      <c r="F3" s="399"/>
      <c r="G3" s="399"/>
      <c r="H3" s="399"/>
    </row>
    <row r="4" spans="1:8" s="68" customFormat="1" ht="18.75">
      <c r="A4" s="405" t="s">
        <v>135</v>
      </c>
      <c r="B4" s="396" t="s">
        <v>119</v>
      </c>
      <c r="C4" s="394" t="s">
        <v>116</v>
      </c>
      <c r="D4" s="396" t="s">
        <v>26</v>
      </c>
      <c r="E4" s="402" t="s">
        <v>146</v>
      </c>
      <c r="F4" s="396" t="s">
        <v>147</v>
      </c>
      <c r="G4" s="404" t="s">
        <v>148</v>
      </c>
      <c r="H4" s="396" t="s">
        <v>49</v>
      </c>
    </row>
    <row r="5" spans="1:8" s="68" customFormat="1" ht="18.75">
      <c r="A5" s="406"/>
      <c r="B5" s="397"/>
      <c r="C5" s="395"/>
      <c r="D5" s="397"/>
      <c r="E5" s="403"/>
      <c r="F5" s="377"/>
      <c r="G5" s="395"/>
      <c r="H5" s="397"/>
    </row>
    <row r="6" spans="1:8" ht="18.75">
      <c r="A6" s="84" t="s">
        <v>223</v>
      </c>
      <c r="B6" s="85" t="s">
        <v>34</v>
      </c>
      <c r="C6" s="93" t="s">
        <v>136</v>
      </c>
      <c r="D6" s="325">
        <v>100000</v>
      </c>
      <c r="E6" s="92">
        <v>18723.2</v>
      </c>
      <c r="F6" s="91">
        <v>0</v>
      </c>
      <c r="G6" s="92">
        <v>0</v>
      </c>
      <c r="H6" s="91">
        <f>SUM(E6:G6)</f>
        <v>18723.2</v>
      </c>
    </row>
    <row r="7" spans="1:8" ht="18.75">
      <c r="A7" s="84"/>
      <c r="B7" s="85"/>
      <c r="C7" s="93"/>
      <c r="D7" s="91"/>
      <c r="E7" s="92"/>
      <c r="F7" s="91"/>
      <c r="G7" s="92"/>
      <c r="H7" s="91"/>
    </row>
    <row r="8" spans="1:8" s="68" customFormat="1" ht="18.75">
      <c r="A8" s="392" t="s">
        <v>49</v>
      </c>
      <c r="B8" s="398"/>
      <c r="C8" s="398"/>
      <c r="D8" s="78">
        <f>SUM(D6:D7)</f>
        <v>100000</v>
      </c>
      <c r="E8" s="79">
        <f>SUM(E6:E7)</f>
        <v>18723.2</v>
      </c>
      <c r="F8" s="78">
        <f>SUM(F6:F7)</f>
        <v>0</v>
      </c>
      <c r="G8" s="79">
        <f>SUM(G6:G7)</f>
        <v>0</v>
      </c>
      <c r="H8" s="78">
        <f>SUM(H6:H7)</f>
        <v>18723.2</v>
      </c>
    </row>
    <row r="10" ht="18.75">
      <c r="A10" s="68" t="s">
        <v>137</v>
      </c>
    </row>
  </sheetData>
  <sheetProtection/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8:C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6" sqref="C16"/>
    </sheetView>
  </sheetViews>
  <sheetFormatPr defaultColWidth="9.140625" defaultRowHeight="23.25"/>
  <cols>
    <col min="1" max="1" width="12.140625" style="64" customWidth="1"/>
    <col min="2" max="2" width="18.7109375" style="64" customWidth="1"/>
    <col min="3" max="3" width="29.140625" style="64" customWidth="1"/>
    <col min="4" max="4" width="16.00390625" style="64" customWidth="1"/>
    <col min="5" max="5" width="19.28125" style="64" customWidth="1"/>
    <col min="6" max="6" width="18.28125" style="64" customWidth="1"/>
    <col min="7" max="7" width="14.140625" style="64" customWidth="1"/>
    <col min="8" max="8" width="14.57421875" style="64" customWidth="1"/>
    <col min="9" max="16384" width="9.140625" style="64" customWidth="1"/>
  </cols>
  <sheetData>
    <row r="1" spans="1:8" ht="18.75">
      <c r="A1" s="391" t="s">
        <v>0</v>
      </c>
      <c r="B1" s="391"/>
      <c r="C1" s="391"/>
      <c r="D1" s="391"/>
      <c r="E1" s="391"/>
      <c r="F1" s="391"/>
      <c r="G1" s="391"/>
      <c r="H1" s="391"/>
    </row>
    <row r="2" spans="1:8" ht="18.75">
      <c r="A2" s="391" t="s">
        <v>216</v>
      </c>
      <c r="B2" s="391"/>
      <c r="C2" s="391"/>
      <c r="D2" s="391"/>
      <c r="E2" s="391"/>
      <c r="F2" s="391"/>
      <c r="G2" s="391"/>
      <c r="H2" s="391"/>
    </row>
    <row r="3" spans="1:8" ht="18.75">
      <c r="A3" s="399" t="s">
        <v>247</v>
      </c>
      <c r="B3" s="399"/>
      <c r="C3" s="399"/>
      <c r="D3" s="399"/>
      <c r="E3" s="399"/>
      <c r="F3" s="399"/>
      <c r="G3" s="399"/>
      <c r="H3" s="399"/>
    </row>
    <row r="4" spans="1:8" s="68" customFormat="1" ht="18.75" customHeight="1">
      <c r="A4" s="400" t="s">
        <v>135</v>
      </c>
      <c r="B4" s="396" t="s">
        <v>119</v>
      </c>
      <c r="C4" s="394" t="s">
        <v>116</v>
      </c>
      <c r="D4" s="396" t="s">
        <v>26</v>
      </c>
      <c r="E4" s="394" t="s">
        <v>149</v>
      </c>
      <c r="F4" s="396" t="s">
        <v>150</v>
      </c>
      <c r="G4" s="396" t="s">
        <v>151</v>
      </c>
      <c r="H4" s="396" t="s">
        <v>49</v>
      </c>
    </row>
    <row r="5" spans="1:8" s="68" customFormat="1" ht="18.75">
      <c r="A5" s="401"/>
      <c r="B5" s="397"/>
      <c r="C5" s="395"/>
      <c r="D5" s="397"/>
      <c r="E5" s="407"/>
      <c r="F5" s="377"/>
      <c r="G5" s="408"/>
      <c r="H5" s="397"/>
    </row>
    <row r="6" spans="1:8" ht="18.75">
      <c r="A6" s="84" t="s">
        <v>142</v>
      </c>
      <c r="B6" s="85" t="s">
        <v>64</v>
      </c>
      <c r="C6" s="93" t="s">
        <v>136</v>
      </c>
      <c r="D6" s="325">
        <v>1105000</v>
      </c>
      <c r="E6" s="92">
        <v>927925</v>
      </c>
      <c r="F6" s="91">
        <v>0</v>
      </c>
      <c r="G6" s="91">
        <v>0</v>
      </c>
      <c r="H6" s="91">
        <f>SUM(E6:G6)</f>
        <v>927925</v>
      </c>
    </row>
    <row r="7" spans="1:8" ht="18.75">
      <c r="A7" s="84" t="s">
        <v>223</v>
      </c>
      <c r="B7" s="85" t="s">
        <v>33</v>
      </c>
      <c r="C7" s="93" t="s">
        <v>136</v>
      </c>
      <c r="D7" s="325">
        <v>72000</v>
      </c>
      <c r="E7" s="92">
        <v>45274</v>
      </c>
      <c r="F7" s="91"/>
      <c r="G7" s="91">
        <v>0</v>
      </c>
      <c r="H7" s="91">
        <f aca="true" t="shared" si="0" ref="H7:H12">SUM(E7:G7)</f>
        <v>45274</v>
      </c>
    </row>
    <row r="8" spans="1:8" ht="18.75">
      <c r="A8" s="84"/>
      <c r="B8" s="85" t="s">
        <v>34</v>
      </c>
      <c r="C8" s="93" t="s">
        <v>136</v>
      </c>
      <c r="D8" s="325">
        <v>667400</v>
      </c>
      <c r="E8" s="92">
        <v>114816</v>
      </c>
      <c r="F8" s="91">
        <v>374400</v>
      </c>
      <c r="G8" s="91">
        <v>0</v>
      </c>
      <c r="H8" s="91">
        <f t="shared" si="0"/>
        <v>489216</v>
      </c>
    </row>
    <row r="9" spans="1:8" ht="18.75">
      <c r="A9" s="84"/>
      <c r="B9" s="85" t="s">
        <v>35</v>
      </c>
      <c r="C9" s="93" t="s">
        <v>136</v>
      </c>
      <c r="D9" s="325">
        <v>844200</v>
      </c>
      <c r="E9" s="92">
        <v>41970</v>
      </c>
      <c r="F9" s="91">
        <v>427203.4</v>
      </c>
      <c r="G9" s="91">
        <v>0</v>
      </c>
      <c r="H9" s="91">
        <f t="shared" si="0"/>
        <v>469173.4</v>
      </c>
    </row>
    <row r="10" spans="1:8" ht="18.75">
      <c r="A10" s="84" t="s">
        <v>143</v>
      </c>
      <c r="B10" s="85" t="s">
        <v>37</v>
      </c>
      <c r="C10" s="93" t="s">
        <v>136</v>
      </c>
      <c r="D10" s="325">
        <v>40500</v>
      </c>
      <c r="E10" s="92">
        <v>36400</v>
      </c>
      <c r="F10" s="91">
        <v>0</v>
      </c>
      <c r="G10" s="91">
        <v>0</v>
      </c>
      <c r="H10" s="91">
        <f t="shared" si="0"/>
        <v>36400</v>
      </c>
    </row>
    <row r="11" spans="1:8" ht="18.75">
      <c r="A11" s="84"/>
      <c r="B11" s="85" t="s">
        <v>38</v>
      </c>
      <c r="C11" s="93" t="s">
        <v>136</v>
      </c>
      <c r="D11" s="325">
        <v>98000</v>
      </c>
      <c r="E11" s="92">
        <v>0</v>
      </c>
      <c r="F11" s="91">
        <v>0</v>
      </c>
      <c r="G11" s="91">
        <v>0</v>
      </c>
      <c r="H11" s="91">
        <f t="shared" si="0"/>
        <v>0</v>
      </c>
    </row>
    <row r="12" spans="1:8" ht="18.75">
      <c r="A12" s="69" t="s">
        <v>145</v>
      </c>
      <c r="B12" s="73" t="s">
        <v>8</v>
      </c>
      <c r="C12" s="87" t="s">
        <v>136</v>
      </c>
      <c r="D12" s="326">
        <v>1474000</v>
      </c>
      <c r="E12" s="71">
        <v>0</v>
      </c>
      <c r="F12" s="70">
        <v>1346812</v>
      </c>
      <c r="G12" s="70">
        <v>0</v>
      </c>
      <c r="H12" s="91">
        <f t="shared" si="0"/>
        <v>1346812</v>
      </c>
    </row>
    <row r="13" spans="1:8" s="68" customFormat="1" ht="18.75">
      <c r="A13" s="392" t="s">
        <v>49</v>
      </c>
      <c r="B13" s="398"/>
      <c r="C13" s="398"/>
      <c r="D13" s="78">
        <f>SUM(D6:D12)</f>
        <v>4301100</v>
      </c>
      <c r="E13" s="79">
        <f>SUM(E6:E12)</f>
        <v>1166385</v>
      </c>
      <c r="F13" s="78">
        <f>SUM(F6:F12)</f>
        <v>2148415.4</v>
      </c>
      <c r="G13" s="78">
        <f>SUM(G6:G12)</f>
        <v>0</v>
      </c>
      <c r="H13" s="78">
        <f>SUM(E13:G13)</f>
        <v>3314800.4</v>
      </c>
    </row>
    <row r="15" ht="18.75">
      <c r="A15" s="68" t="s">
        <v>137</v>
      </c>
    </row>
  </sheetData>
  <sheetProtection/>
  <mergeCells count="12">
    <mergeCell ref="A13:C13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118110236220472" right="0.11811023622047245" top="0.7480314960629921" bottom="0.7480314960629921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12" sqref="D12"/>
    </sheetView>
  </sheetViews>
  <sheetFormatPr defaultColWidth="9.140625" defaultRowHeight="23.25"/>
  <cols>
    <col min="1" max="1" width="12.140625" style="64" customWidth="1"/>
    <col min="2" max="2" width="18.421875" style="64" customWidth="1"/>
    <col min="3" max="4" width="17.421875" style="64" customWidth="1"/>
    <col min="5" max="5" width="17.8515625" style="64" customWidth="1"/>
    <col min="6" max="6" width="20.421875" style="64" customWidth="1"/>
    <col min="7" max="7" width="15.140625" style="64" customWidth="1"/>
    <col min="8" max="8" width="18.421875" style="64" customWidth="1"/>
    <col min="9" max="16384" width="9.140625" style="64" customWidth="1"/>
  </cols>
  <sheetData>
    <row r="1" spans="1:8" ht="18.75">
      <c r="A1" s="391" t="s">
        <v>0</v>
      </c>
      <c r="B1" s="391"/>
      <c r="C1" s="391"/>
      <c r="D1" s="391"/>
      <c r="E1" s="391"/>
      <c r="F1" s="391"/>
      <c r="G1" s="391"/>
      <c r="H1" s="391"/>
    </row>
    <row r="2" spans="1:8" ht="18.75">
      <c r="A2" s="391" t="s">
        <v>220</v>
      </c>
      <c r="B2" s="391"/>
      <c r="C2" s="391"/>
      <c r="D2" s="391"/>
      <c r="E2" s="391"/>
      <c r="F2" s="391"/>
      <c r="G2" s="391"/>
      <c r="H2" s="391"/>
    </row>
    <row r="3" spans="1:8" ht="18.75">
      <c r="A3" s="399" t="s">
        <v>246</v>
      </c>
      <c r="B3" s="399"/>
      <c r="C3" s="399"/>
      <c r="D3" s="399"/>
      <c r="E3" s="399"/>
      <c r="F3" s="399"/>
      <c r="G3" s="399"/>
      <c r="H3" s="399"/>
    </row>
    <row r="4" spans="1:8" s="68" customFormat="1" ht="18.75">
      <c r="A4" s="400" t="s">
        <v>135</v>
      </c>
      <c r="B4" s="396" t="s">
        <v>119</v>
      </c>
      <c r="C4" s="394" t="s">
        <v>116</v>
      </c>
      <c r="D4" s="396" t="s">
        <v>26</v>
      </c>
      <c r="E4" s="394" t="s">
        <v>152</v>
      </c>
      <c r="F4" s="396" t="s">
        <v>153</v>
      </c>
      <c r="G4" s="396" t="s">
        <v>154</v>
      </c>
      <c r="H4" s="396" t="s">
        <v>49</v>
      </c>
    </row>
    <row r="5" spans="1:8" s="68" customFormat="1" ht="18.75" customHeight="1">
      <c r="A5" s="401"/>
      <c r="B5" s="397"/>
      <c r="C5" s="395"/>
      <c r="D5" s="397"/>
      <c r="E5" s="407"/>
      <c r="F5" s="409"/>
      <c r="G5" s="408"/>
      <c r="H5" s="397"/>
    </row>
    <row r="6" spans="1:8" ht="18.75">
      <c r="A6" s="84" t="s">
        <v>223</v>
      </c>
      <c r="B6" s="85" t="s">
        <v>34</v>
      </c>
      <c r="C6" s="93" t="s">
        <v>136</v>
      </c>
      <c r="D6" s="325">
        <v>55000</v>
      </c>
      <c r="E6" s="92">
        <v>0</v>
      </c>
      <c r="F6" s="91">
        <v>39540</v>
      </c>
      <c r="G6" s="91">
        <v>0</v>
      </c>
      <c r="H6" s="91">
        <f>SUM(E6:G6)</f>
        <v>39540</v>
      </c>
    </row>
    <row r="7" spans="1:8" ht="18.75">
      <c r="A7" s="84"/>
      <c r="B7" s="85" t="s">
        <v>35</v>
      </c>
      <c r="C7" s="93" t="s">
        <v>136</v>
      </c>
      <c r="D7" s="91">
        <v>50000</v>
      </c>
      <c r="E7" s="92">
        <v>0</v>
      </c>
      <c r="F7" s="91">
        <v>50000</v>
      </c>
      <c r="G7" s="91">
        <v>0</v>
      </c>
      <c r="H7" s="91">
        <f>SUM(E7:G7)</f>
        <v>50000</v>
      </c>
    </row>
    <row r="8" spans="1:8" ht="18.75">
      <c r="A8" s="69" t="s">
        <v>145</v>
      </c>
      <c r="B8" s="73" t="s">
        <v>8</v>
      </c>
      <c r="C8" s="87" t="s">
        <v>136</v>
      </c>
      <c r="D8" s="70">
        <v>67500</v>
      </c>
      <c r="E8" s="71">
        <v>0</v>
      </c>
      <c r="F8" s="70">
        <v>0</v>
      </c>
      <c r="G8" s="70">
        <v>0</v>
      </c>
      <c r="H8" s="70">
        <f>SUM(E8:G8)</f>
        <v>0</v>
      </c>
    </row>
    <row r="9" spans="1:8" s="68" customFormat="1" ht="18.75">
      <c r="A9" s="392" t="s">
        <v>49</v>
      </c>
      <c r="B9" s="398"/>
      <c r="C9" s="398"/>
      <c r="D9" s="78">
        <f>SUM(D6:D8)</f>
        <v>172500</v>
      </c>
      <c r="E9" s="79">
        <f>SUM(E6:E8)</f>
        <v>0</v>
      </c>
      <c r="F9" s="78">
        <f>SUM(F6:F8)</f>
        <v>89540</v>
      </c>
      <c r="G9" s="78">
        <f>SUM(G6:G8)</f>
        <v>0</v>
      </c>
      <c r="H9" s="78">
        <f>SUM(H6:H8)</f>
        <v>89540</v>
      </c>
    </row>
    <row r="11" ht="18.75">
      <c r="A11" s="68" t="s">
        <v>137</v>
      </c>
    </row>
  </sheetData>
  <sheetProtection/>
  <mergeCells count="12">
    <mergeCell ref="A9:C9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H27" sqref="H27"/>
    </sheetView>
  </sheetViews>
  <sheetFormatPr defaultColWidth="9.140625" defaultRowHeight="23.25"/>
  <cols>
    <col min="1" max="1" width="9.140625" style="2" customWidth="1"/>
    <col min="2" max="2" width="5.28125" style="2" customWidth="1"/>
    <col min="3" max="5" width="9.140625" style="2" customWidth="1"/>
    <col min="6" max="6" width="6.00390625" style="2" customWidth="1"/>
    <col min="7" max="7" width="9.140625" style="2" customWidth="1"/>
    <col min="8" max="8" width="6.28125" style="2" customWidth="1"/>
    <col min="9" max="9" width="17.7109375" style="2" customWidth="1"/>
    <col min="10" max="10" width="7.00390625" style="2" customWidth="1"/>
    <col min="11" max="11" width="17.7109375" style="13" customWidth="1"/>
    <col min="12" max="16384" width="9.140625" style="2" customWidth="1"/>
  </cols>
  <sheetData>
    <row r="1" spans="1:11" ht="2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21">
      <c r="A2" s="336" t="s">
        <v>14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21">
      <c r="A3" s="336" t="s">
        <v>243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7:11" s="4" customFormat="1" ht="21">
      <c r="G5" s="4" t="s">
        <v>59</v>
      </c>
      <c r="I5" s="1" t="s">
        <v>262</v>
      </c>
      <c r="J5" s="1"/>
      <c r="K5" s="211" t="s">
        <v>263</v>
      </c>
    </row>
    <row r="6" spans="1:11" s="4" customFormat="1" ht="21.75" thickBot="1">
      <c r="A6" s="4" t="s">
        <v>18</v>
      </c>
      <c r="G6" s="1">
        <v>2</v>
      </c>
      <c r="I6" s="57">
        <v>26493144</v>
      </c>
      <c r="J6" s="215"/>
      <c r="K6" s="57">
        <v>22684031</v>
      </c>
    </row>
    <row r="7" spans="1:11" s="4" customFormat="1" ht="21.75" thickTop="1">
      <c r="A7" s="4" t="s">
        <v>85</v>
      </c>
      <c r="G7" s="1"/>
      <c r="K7" s="25"/>
    </row>
    <row r="8" spans="2:11" s="4" customFormat="1" ht="21">
      <c r="B8" s="4" t="s">
        <v>86</v>
      </c>
      <c r="G8" s="1"/>
      <c r="K8" s="25"/>
    </row>
    <row r="9" spans="3:11" ht="21">
      <c r="C9" s="2" t="s">
        <v>58</v>
      </c>
      <c r="G9" s="58">
        <v>15</v>
      </c>
      <c r="I9" s="242">
        <v>3345873</v>
      </c>
      <c r="J9" s="123"/>
      <c r="K9" s="242">
        <v>283517.4</v>
      </c>
    </row>
    <row r="10" spans="3:11" ht="21">
      <c r="C10" s="2" t="s">
        <v>87</v>
      </c>
      <c r="G10" s="58">
        <v>16</v>
      </c>
      <c r="I10" s="242">
        <v>0</v>
      </c>
      <c r="J10" s="123"/>
      <c r="K10" s="242">
        <v>0</v>
      </c>
    </row>
    <row r="11" spans="3:11" ht="21">
      <c r="C11" s="2" t="s">
        <v>209</v>
      </c>
      <c r="G11" s="58"/>
      <c r="I11" s="242">
        <v>0</v>
      </c>
      <c r="J11" s="123"/>
      <c r="K11" s="242">
        <v>0</v>
      </c>
    </row>
    <row r="12" spans="3:11" ht="21">
      <c r="C12" s="2" t="s">
        <v>266</v>
      </c>
      <c r="G12" s="58">
        <v>17</v>
      </c>
      <c r="I12" s="242">
        <v>1659759.27</v>
      </c>
      <c r="J12" s="123"/>
      <c r="K12" s="242">
        <v>1887344.43</v>
      </c>
    </row>
    <row r="13" spans="3:11" ht="21">
      <c r="C13" s="2" t="s">
        <v>267</v>
      </c>
      <c r="G13" s="58">
        <v>18</v>
      </c>
      <c r="I13" s="242">
        <v>0</v>
      </c>
      <c r="J13" s="123"/>
      <c r="K13" s="242">
        <v>0</v>
      </c>
    </row>
    <row r="14" spans="3:11" ht="21">
      <c r="C14" s="4" t="s">
        <v>88</v>
      </c>
      <c r="G14" s="58"/>
      <c r="I14" s="115">
        <f>SUM(I9:I13)</f>
        <v>5005632.27</v>
      </c>
      <c r="J14" s="215"/>
      <c r="K14" s="115">
        <f>SUM(K9:K13)</f>
        <v>2170861.83</v>
      </c>
    </row>
    <row r="15" spans="2:11" s="4" customFormat="1" ht="21">
      <c r="B15" s="4" t="s">
        <v>89</v>
      </c>
      <c r="G15" s="1"/>
      <c r="I15" s="244"/>
      <c r="J15" s="25"/>
      <c r="K15" s="244"/>
    </row>
    <row r="16" spans="3:11" s="4" customFormat="1" ht="21">
      <c r="C16" s="2" t="s">
        <v>90</v>
      </c>
      <c r="G16" s="58">
        <v>19</v>
      </c>
      <c r="I16" s="243">
        <v>0</v>
      </c>
      <c r="J16" s="25"/>
      <c r="K16" s="243">
        <v>0</v>
      </c>
    </row>
    <row r="17" spans="3:11" ht="21">
      <c r="C17" s="2" t="s">
        <v>91</v>
      </c>
      <c r="G17" s="58">
        <v>20</v>
      </c>
      <c r="I17" s="242">
        <v>0</v>
      </c>
      <c r="J17" s="13"/>
      <c r="K17" s="242">
        <v>0</v>
      </c>
    </row>
    <row r="18" spans="2:11" ht="21">
      <c r="B18" s="4" t="s">
        <v>92</v>
      </c>
      <c r="C18" s="4"/>
      <c r="G18" s="58"/>
      <c r="I18" s="13">
        <v>0</v>
      </c>
      <c r="J18" s="13"/>
      <c r="K18" s="13">
        <v>0</v>
      </c>
    </row>
    <row r="19" spans="2:11" s="4" customFormat="1" ht="21.75" thickBot="1">
      <c r="B19" s="4" t="s">
        <v>93</v>
      </c>
      <c r="G19" s="1"/>
      <c r="I19" s="14">
        <f>I14</f>
        <v>5005632.27</v>
      </c>
      <c r="J19" s="215"/>
      <c r="K19" s="14">
        <f>K14</f>
        <v>2170861.83</v>
      </c>
    </row>
    <row r="20" spans="2:10" ht="21.75" thickTop="1">
      <c r="B20" s="2" t="s">
        <v>48</v>
      </c>
      <c r="G20" s="58"/>
      <c r="I20" s="13"/>
      <c r="J20" s="13"/>
    </row>
    <row r="21" spans="3:11" ht="21">
      <c r="C21" s="2" t="s">
        <v>48</v>
      </c>
      <c r="G21" s="58">
        <v>21</v>
      </c>
      <c r="I21" s="321">
        <v>11185617.14</v>
      </c>
      <c r="J21" s="13"/>
      <c r="K21" s="321">
        <v>6949085.02</v>
      </c>
    </row>
    <row r="22" spans="3:11" ht="21">
      <c r="C22" s="2" t="s">
        <v>52</v>
      </c>
      <c r="G22" s="58">
        <v>22</v>
      </c>
      <c r="I22" s="242">
        <v>13783546.72</v>
      </c>
      <c r="J22" s="13"/>
      <c r="K22" s="242">
        <v>12271869.34</v>
      </c>
    </row>
    <row r="23" spans="3:11" ht="21">
      <c r="C23" s="4" t="s">
        <v>94</v>
      </c>
      <c r="G23" s="58"/>
      <c r="I23" s="123">
        <f>SUM(I21:I22)</f>
        <v>24969163.86</v>
      </c>
      <c r="J23" s="13"/>
      <c r="K23" s="123">
        <f>SUM(K21:K22)</f>
        <v>19220954.36</v>
      </c>
    </row>
    <row r="24" spans="2:11" s="4" customFormat="1" ht="21.75" thickBot="1">
      <c r="B24" s="4" t="s">
        <v>95</v>
      </c>
      <c r="G24" s="1"/>
      <c r="I24" s="14">
        <f>I19+I23</f>
        <v>29974796.13</v>
      </c>
      <c r="J24" s="25"/>
      <c r="K24" s="14">
        <f>K19+K23</f>
        <v>21391816.189999998</v>
      </c>
    </row>
    <row r="25" ht="21.75" thickTop="1">
      <c r="A25" s="4" t="s">
        <v>84</v>
      </c>
    </row>
    <row r="28" ht="21">
      <c r="A28" s="6" t="s">
        <v>268</v>
      </c>
    </row>
    <row r="29" ht="21">
      <c r="A29" s="6" t="s">
        <v>269</v>
      </c>
    </row>
    <row r="30" ht="21">
      <c r="A30" s="6" t="s">
        <v>270</v>
      </c>
    </row>
  </sheetData>
  <sheetProtection/>
  <mergeCells count="3">
    <mergeCell ref="A1:K1"/>
    <mergeCell ref="A2:K2"/>
    <mergeCell ref="A3:K3"/>
  </mergeCells>
  <printOptions/>
  <pageMargins left="0.11811023622047245" right="0.11811023622047245" top="0.5511811023622047" bottom="0.35433070866141736" header="0.31496062992125984" footer="0.31496062992125984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5" sqref="D15"/>
    </sheetView>
  </sheetViews>
  <sheetFormatPr defaultColWidth="9.140625" defaultRowHeight="23.25"/>
  <cols>
    <col min="1" max="1" width="12.57421875" style="64" customWidth="1"/>
    <col min="2" max="2" width="19.28125" style="64" customWidth="1"/>
    <col min="3" max="3" width="15.57421875" style="64" customWidth="1"/>
    <col min="4" max="4" width="15.140625" style="64" customWidth="1"/>
    <col min="5" max="5" width="24.421875" style="64" customWidth="1"/>
    <col min="6" max="6" width="18.140625" style="64" customWidth="1"/>
    <col min="7" max="7" width="18.28125" style="64" customWidth="1"/>
    <col min="8" max="16384" width="9.140625" style="64" customWidth="1"/>
  </cols>
  <sheetData>
    <row r="1" spans="1:7" ht="18.75">
      <c r="A1" s="391" t="s">
        <v>0</v>
      </c>
      <c r="B1" s="391"/>
      <c r="C1" s="391"/>
      <c r="D1" s="391"/>
      <c r="E1" s="391"/>
      <c r="F1" s="391"/>
      <c r="G1" s="391"/>
    </row>
    <row r="2" spans="1:7" ht="18.75">
      <c r="A2" s="391" t="s">
        <v>221</v>
      </c>
      <c r="B2" s="391"/>
      <c r="C2" s="391"/>
      <c r="D2" s="391"/>
      <c r="E2" s="391"/>
      <c r="F2" s="391"/>
      <c r="G2" s="391"/>
    </row>
    <row r="3" spans="1:7" ht="18.75">
      <c r="A3" s="399" t="s">
        <v>246</v>
      </c>
      <c r="B3" s="399"/>
      <c r="C3" s="399"/>
      <c r="D3" s="399"/>
      <c r="E3" s="399"/>
      <c r="F3" s="399"/>
      <c r="G3" s="399"/>
    </row>
    <row r="4" spans="1:7" s="68" customFormat="1" ht="18.75">
      <c r="A4" s="405" t="s">
        <v>135</v>
      </c>
      <c r="B4" s="396" t="s">
        <v>119</v>
      </c>
      <c r="C4" s="394" t="s">
        <v>116</v>
      </c>
      <c r="D4" s="396" t="s">
        <v>26</v>
      </c>
      <c r="E4" s="410" t="s">
        <v>155</v>
      </c>
      <c r="F4" s="396" t="s">
        <v>156</v>
      </c>
      <c r="G4" s="396" t="s">
        <v>49</v>
      </c>
    </row>
    <row r="5" spans="1:7" s="68" customFormat="1" ht="18.75">
      <c r="A5" s="406"/>
      <c r="B5" s="397"/>
      <c r="C5" s="395"/>
      <c r="D5" s="397"/>
      <c r="E5" s="411"/>
      <c r="F5" s="377"/>
      <c r="G5" s="397"/>
    </row>
    <row r="6" spans="1:7" ht="18.75">
      <c r="A6" s="84" t="s">
        <v>223</v>
      </c>
      <c r="B6" s="85" t="s">
        <v>34</v>
      </c>
      <c r="C6" s="93" t="s">
        <v>136</v>
      </c>
      <c r="D6" s="325">
        <v>20000</v>
      </c>
      <c r="E6" s="92">
        <v>0</v>
      </c>
      <c r="F6" s="91">
        <v>0</v>
      </c>
      <c r="G6" s="91">
        <f>SUM(E6:F6)</f>
        <v>0</v>
      </c>
    </row>
    <row r="7" spans="1:7" ht="18.75">
      <c r="A7" s="69"/>
      <c r="B7" s="73" t="s">
        <v>8</v>
      </c>
      <c r="C7" s="87" t="s">
        <v>136</v>
      </c>
      <c r="D7" s="70">
        <v>5000</v>
      </c>
      <c r="E7" s="71">
        <v>0</v>
      </c>
      <c r="F7" s="70">
        <v>0</v>
      </c>
      <c r="G7" s="70">
        <v>0</v>
      </c>
    </row>
    <row r="8" spans="1:7" s="68" customFormat="1" ht="18.75">
      <c r="A8" s="392" t="s">
        <v>49</v>
      </c>
      <c r="B8" s="398"/>
      <c r="C8" s="398"/>
      <c r="D8" s="78">
        <f>SUM(D6:D7)</f>
        <v>25000</v>
      </c>
      <c r="E8" s="79">
        <f>SUM(E6:E7)</f>
        <v>0</v>
      </c>
      <c r="F8" s="78">
        <f>SUM(F6:F7)</f>
        <v>0</v>
      </c>
      <c r="G8" s="78">
        <f>SUM(G6:G7)</f>
        <v>0</v>
      </c>
    </row>
    <row r="10" ht="18.75">
      <c r="A10" s="68" t="s">
        <v>137</v>
      </c>
    </row>
  </sheetData>
  <sheetProtection/>
  <mergeCells count="11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8:C8"/>
  </mergeCells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5" sqref="D15"/>
    </sheetView>
  </sheetViews>
  <sheetFormatPr defaultColWidth="9.140625" defaultRowHeight="23.25"/>
  <cols>
    <col min="1" max="1" width="14.8515625" style="64" customWidth="1"/>
    <col min="2" max="2" width="19.00390625" style="64" customWidth="1"/>
    <col min="3" max="3" width="13.57421875" style="64" customWidth="1"/>
    <col min="4" max="4" width="17.421875" style="64" customWidth="1"/>
    <col min="5" max="5" width="18.00390625" style="64" customWidth="1"/>
    <col min="6" max="6" width="16.57421875" style="64" customWidth="1"/>
    <col min="7" max="7" width="15.7109375" style="64" customWidth="1"/>
    <col min="8" max="8" width="17.28125" style="64" customWidth="1"/>
    <col min="9" max="16384" width="9.140625" style="64" customWidth="1"/>
  </cols>
  <sheetData>
    <row r="1" spans="1:8" ht="18.75">
      <c r="A1" s="391" t="s">
        <v>0</v>
      </c>
      <c r="B1" s="391"/>
      <c r="C1" s="391"/>
      <c r="D1" s="391"/>
      <c r="E1" s="391"/>
      <c r="F1" s="391"/>
      <c r="G1" s="391"/>
      <c r="H1" s="391"/>
    </row>
    <row r="2" spans="1:8" ht="18.75">
      <c r="A2" s="391" t="s">
        <v>222</v>
      </c>
      <c r="B2" s="391"/>
      <c r="C2" s="391"/>
      <c r="D2" s="391"/>
      <c r="E2" s="391"/>
      <c r="F2" s="391"/>
      <c r="G2" s="391"/>
      <c r="H2" s="391"/>
    </row>
    <row r="3" spans="1:8" ht="18.75">
      <c r="A3" s="399" t="s">
        <v>246</v>
      </c>
      <c r="B3" s="399"/>
      <c r="C3" s="399"/>
      <c r="D3" s="399"/>
      <c r="E3" s="399"/>
      <c r="F3" s="399"/>
      <c r="G3" s="399"/>
      <c r="H3" s="399"/>
    </row>
    <row r="4" spans="1:8" s="68" customFormat="1" ht="18.75" customHeight="1">
      <c r="A4" s="400" t="s">
        <v>135</v>
      </c>
      <c r="B4" s="396" t="s">
        <v>119</v>
      </c>
      <c r="C4" s="394" t="s">
        <v>116</v>
      </c>
      <c r="D4" s="396" t="s">
        <v>26</v>
      </c>
      <c r="E4" s="394" t="s">
        <v>157</v>
      </c>
      <c r="F4" s="396" t="s">
        <v>158</v>
      </c>
      <c r="G4" s="394" t="s">
        <v>159</v>
      </c>
      <c r="H4" s="396" t="s">
        <v>49</v>
      </c>
    </row>
    <row r="5" spans="1:8" s="68" customFormat="1" ht="18.75" customHeight="1">
      <c r="A5" s="401"/>
      <c r="B5" s="397"/>
      <c r="C5" s="395"/>
      <c r="D5" s="397"/>
      <c r="E5" s="407"/>
      <c r="F5" s="377"/>
      <c r="G5" s="407"/>
      <c r="H5" s="397"/>
    </row>
    <row r="6" spans="1:8" ht="18.75">
      <c r="A6" s="82" t="s">
        <v>142</v>
      </c>
      <c r="B6" s="85" t="s">
        <v>64</v>
      </c>
      <c r="C6" s="88" t="s">
        <v>136</v>
      </c>
      <c r="D6" s="325">
        <v>613800</v>
      </c>
      <c r="E6" s="92">
        <v>203785</v>
      </c>
      <c r="F6" s="91">
        <v>0</v>
      </c>
      <c r="G6" s="92">
        <v>0</v>
      </c>
      <c r="H6" s="91">
        <f aca="true" t="shared" si="0" ref="H6:H12">SUM(E6:G6)</f>
        <v>203785</v>
      </c>
    </row>
    <row r="7" spans="1:8" ht="18.75">
      <c r="A7" s="84" t="s">
        <v>223</v>
      </c>
      <c r="B7" s="85" t="s">
        <v>33</v>
      </c>
      <c r="C7" s="88" t="s">
        <v>136</v>
      </c>
      <c r="D7" s="325">
        <v>77000</v>
      </c>
      <c r="E7" s="92">
        <v>35250</v>
      </c>
      <c r="F7" s="91">
        <v>0</v>
      </c>
      <c r="G7" s="92">
        <v>0</v>
      </c>
      <c r="H7" s="91">
        <f t="shared" si="0"/>
        <v>35250</v>
      </c>
    </row>
    <row r="8" spans="1:8" ht="18.75">
      <c r="A8" s="84"/>
      <c r="B8" s="85" t="s">
        <v>34</v>
      </c>
      <c r="C8" s="88" t="s">
        <v>136</v>
      </c>
      <c r="D8" s="325">
        <v>110000</v>
      </c>
      <c r="E8" s="92">
        <v>6072</v>
      </c>
      <c r="F8" s="91">
        <v>0</v>
      </c>
      <c r="G8" s="92">
        <v>0</v>
      </c>
      <c r="H8" s="91">
        <f t="shared" si="0"/>
        <v>6072</v>
      </c>
    </row>
    <row r="9" spans="1:8" ht="18.75">
      <c r="A9" s="84"/>
      <c r="B9" s="85" t="s">
        <v>35</v>
      </c>
      <c r="C9" s="88" t="s">
        <v>136</v>
      </c>
      <c r="D9" s="325">
        <v>150000</v>
      </c>
      <c r="E9" s="92">
        <v>71099.98</v>
      </c>
      <c r="F9" s="91">
        <v>0</v>
      </c>
      <c r="G9" s="92">
        <v>0</v>
      </c>
      <c r="H9" s="91">
        <f t="shared" si="0"/>
        <v>71099.98</v>
      </c>
    </row>
    <row r="10" spans="1:8" ht="18.75">
      <c r="A10" s="84"/>
      <c r="B10" s="85" t="s">
        <v>36</v>
      </c>
      <c r="C10" s="88" t="s">
        <v>136</v>
      </c>
      <c r="D10" s="325">
        <v>0</v>
      </c>
      <c r="E10" s="92">
        <v>0</v>
      </c>
      <c r="F10" s="91">
        <v>0</v>
      </c>
      <c r="G10" s="92">
        <v>0</v>
      </c>
      <c r="H10" s="91">
        <f t="shared" si="0"/>
        <v>0</v>
      </c>
    </row>
    <row r="11" spans="1:8" ht="18.75">
      <c r="A11" s="84" t="s">
        <v>143</v>
      </c>
      <c r="B11" s="85" t="s">
        <v>37</v>
      </c>
      <c r="C11" s="88" t="s">
        <v>136</v>
      </c>
      <c r="D11" s="325">
        <v>0</v>
      </c>
      <c r="E11" s="92">
        <v>0</v>
      </c>
      <c r="F11" s="91">
        <v>0</v>
      </c>
      <c r="G11" s="92">
        <v>0</v>
      </c>
      <c r="H11" s="91">
        <f t="shared" si="0"/>
        <v>0</v>
      </c>
    </row>
    <row r="12" spans="1:8" ht="18.75">
      <c r="A12" s="84"/>
      <c r="B12" s="85" t="s">
        <v>38</v>
      </c>
      <c r="C12" s="88" t="s">
        <v>136</v>
      </c>
      <c r="D12" s="91">
        <v>2079000</v>
      </c>
      <c r="E12" s="92">
        <v>0</v>
      </c>
      <c r="F12" s="91">
        <v>0</v>
      </c>
      <c r="G12" s="92">
        <v>0</v>
      </c>
      <c r="H12" s="91">
        <f t="shared" si="0"/>
        <v>0</v>
      </c>
    </row>
    <row r="13" spans="1:8" ht="18.75">
      <c r="A13" s="69"/>
      <c r="B13" s="73"/>
      <c r="C13" s="87"/>
      <c r="D13" s="70"/>
      <c r="E13" s="71"/>
      <c r="F13" s="70"/>
      <c r="G13" s="71"/>
      <c r="H13" s="70"/>
    </row>
    <row r="14" spans="1:8" s="68" customFormat="1" ht="18.75">
      <c r="A14" s="392" t="s">
        <v>49</v>
      </c>
      <c r="B14" s="398"/>
      <c r="C14" s="398"/>
      <c r="D14" s="78">
        <f>SUM(D6:D13)</f>
        <v>3029800</v>
      </c>
      <c r="E14" s="79">
        <f>SUM(E6:E13)</f>
        <v>316206.98</v>
      </c>
      <c r="F14" s="78">
        <f>SUM(F13:F13)</f>
        <v>0</v>
      </c>
      <c r="G14" s="79">
        <f>SUM(G13:G13)</f>
        <v>0</v>
      </c>
      <c r="H14" s="78">
        <f>SUM(H6:H13)</f>
        <v>316206.98</v>
      </c>
    </row>
    <row r="16" ht="18.75">
      <c r="A16" s="68" t="s">
        <v>137</v>
      </c>
    </row>
  </sheetData>
  <sheetProtection/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14:C14"/>
  </mergeCells>
  <printOptions/>
  <pageMargins left="0.9055118110236221" right="0.5118110236220472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6" sqref="D16"/>
    </sheetView>
  </sheetViews>
  <sheetFormatPr defaultColWidth="9.140625" defaultRowHeight="23.25"/>
  <cols>
    <col min="1" max="1" width="11.8515625" style="64" customWidth="1"/>
    <col min="2" max="2" width="18.00390625" style="64" customWidth="1"/>
    <col min="3" max="3" width="28.7109375" style="64" customWidth="1"/>
    <col min="4" max="4" width="16.57421875" style="64" customWidth="1"/>
    <col min="5" max="5" width="22.00390625" style="64" customWidth="1"/>
    <col min="6" max="6" width="23.7109375" style="64" customWidth="1"/>
    <col min="7" max="7" width="15.57421875" style="64" customWidth="1"/>
    <col min="8" max="16384" width="9.140625" style="64" customWidth="1"/>
  </cols>
  <sheetData>
    <row r="1" spans="1:7" ht="18.75">
      <c r="A1" s="391" t="s">
        <v>0</v>
      </c>
      <c r="B1" s="391"/>
      <c r="C1" s="391"/>
      <c r="D1" s="391"/>
      <c r="E1" s="391"/>
      <c r="F1" s="391"/>
      <c r="G1" s="391"/>
    </row>
    <row r="2" spans="1:7" ht="18.75">
      <c r="A2" s="391" t="s">
        <v>224</v>
      </c>
      <c r="B2" s="391"/>
      <c r="C2" s="391"/>
      <c r="D2" s="391"/>
      <c r="E2" s="391"/>
      <c r="F2" s="391"/>
      <c r="G2" s="391"/>
    </row>
    <row r="3" spans="1:7" ht="18.75">
      <c r="A3" s="399" t="s">
        <v>246</v>
      </c>
      <c r="B3" s="399"/>
      <c r="C3" s="399"/>
      <c r="D3" s="399"/>
      <c r="E3" s="399"/>
      <c r="F3" s="399"/>
      <c r="G3" s="399"/>
    </row>
    <row r="4" spans="1:7" s="68" customFormat="1" ht="18.75">
      <c r="A4" s="400" t="s">
        <v>135</v>
      </c>
      <c r="B4" s="396" t="s">
        <v>119</v>
      </c>
      <c r="C4" s="394" t="s">
        <v>116</v>
      </c>
      <c r="D4" s="396" t="s">
        <v>26</v>
      </c>
      <c r="E4" s="410" t="s">
        <v>160</v>
      </c>
      <c r="F4" s="396" t="s">
        <v>161</v>
      </c>
      <c r="G4" s="396" t="s">
        <v>49</v>
      </c>
    </row>
    <row r="5" spans="1:7" s="68" customFormat="1" ht="18.75">
      <c r="A5" s="401"/>
      <c r="B5" s="397"/>
      <c r="C5" s="395"/>
      <c r="D5" s="397"/>
      <c r="E5" s="411"/>
      <c r="F5" s="377"/>
      <c r="G5" s="397"/>
    </row>
    <row r="6" spans="1:7" ht="18.75">
      <c r="A6" s="84" t="s">
        <v>223</v>
      </c>
      <c r="B6" s="85" t="s">
        <v>34</v>
      </c>
      <c r="C6" s="93" t="s">
        <v>136</v>
      </c>
      <c r="D6" s="325">
        <v>95000</v>
      </c>
      <c r="E6" s="92">
        <v>0</v>
      </c>
      <c r="F6" s="91">
        <v>0</v>
      </c>
      <c r="G6" s="91">
        <f>SUM(E6:F6)</f>
        <v>0</v>
      </c>
    </row>
    <row r="7" spans="1:8" ht="18.75">
      <c r="A7" s="84" t="s">
        <v>143</v>
      </c>
      <c r="B7" s="85" t="s">
        <v>37</v>
      </c>
      <c r="C7" s="88" t="s">
        <v>136</v>
      </c>
      <c r="D7" s="325">
        <v>71250</v>
      </c>
      <c r="E7" s="92">
        <v>0</v>
      </c>
      <c r="F7" s="91">
        <v>14250</v>
      </c>
      <c r="G7" s="92">
        <f>SUM(F7)</f>
        <v>14250</v>
      </c>
      <c r="H7" s="91"/>
    </row>
    <row r="8" spans="1:7" s="68" customFormat="1" ht="18.75">
      <c r="A8" s="392" t="s">
        <v>49</v>
      </c>
      <c r="B8" s="398"/>
      <c r="C8" s="398"/>
      <c r="D8" s="78">
        <f>SUM(D6:D7)</f>
        <v>166250</v>
      </c>
      <c r="E8" s="79">
        <f>SUM(E6:E6)</f>
        <v>0</v>
      </c>
      <c r="F8" s="78">
        <f>SUM(F6:F7)</f>
        <v>14250</v>
      </c>
      <c r="G8" s="78">
        <f>SUM(E8:F8)</f>
        <v>14250</v>
      </c>
    </row>
    <row r="10" ht="18.75">
      <c r="A10" s="68" t="s">
        <v>137</v>
      </c>
    </row>
    <row r="13" ht="18.75">
      <c r="E13" s="327"/>
    </row>
  </sheetData>
  <sheetProtection/>
  <mergeCells count="11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8:C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2" sqref="D12"/>
    </sheetView>
  </sheetViews>
  <sheetFormatPr defaultColWidth="9.140625" defaultRowHeight="23.25"/>
  <cols>
    <col min="1" max="1" width="13.28125" style="64" customWidth="1"/>
    <col min="2" max="2" width="18.00390625" style="64" customWidth="1"/>
    <col min="3" max="3" width="16.7109375" style="64" customWidth="1"/>
    <col min="4" max="4" width="19.57421875" style="64" customWidth="1"/>
    <col min="5" max="5" width="18.57421875" style="64" customWidth="1"/>
    <col min="6" max="6" width="17.00390625" style="64" customWidth="1"/>
    <col min="7" max="7" width="17.140625" style="64" customWidth="1"/>
    <col min="8" max="8" width="16.28125" style="64" customWidth="1"/>
    <col min="9" max="16384" width="9.140625" style="64" customWidth="1"/>
  </cols>
  <sheetData>
    <row r="1" spans="1:8" ht="18.75">
      <c r="A1" s="391" t="s">
        <v>0</v>
      </c>
      <c r="B1" s="391"/>
      <c r="C1" s="391"/>
      <c r="D1" s="391"/>
      <c r="E1" s="391"/>
      <c r="F1" s="391"/>
      <c r="G1" s="391"/>
      <c r="H1" s="391"/>
    </row>
    <row r="2" spans="1:8" ht="18.75">
      <c r="A2" s="391" t="s">
        <v>225</v>
      </c>
      <c r="B2" s="391"/>
      <c r="C2" s="391"/>
      <c r="D2" s="391"/>
      <c r="E2" s="391"/>
      <c r="F2" s="391"/>
      <c r="G2" s="391"/>
      <c r="H2" s="391"/>
    </row>
    <row r="3" spans="1:8" ht="18.75">
      <c r="A3" s="399" t="s">
        <v>246</v>
      </c>
      <c r="B3" s="399"/>
      <c r="C3" s="399"/>
      <c r="D3" s="399"/>
      <c r="E3" s="399"/>
      <c r="F3" s="399"/>
      <c r="G3" s="399"/>
      <c r="H3" s="399"/>
    </row>
    <row r="4" spans="1:8" s="68" customFormat="1" ht="18.75" customHeight="1">
      <c r="A4" s="400" t="s">
        <v>135</v>
      </c>
      <c r="B4" s="396" t="s">
        <v>119</v>
      </c>
      <c r="C4" s="394" t="s">
        <v>116</v>
      </c>
      <c r="D4" s="396" t="s">
        <v>26</v>
      </c>
      <c r="E4" s="402" t="s">
        <v>162</v>
      </c>
      <c r="F4" s="396" t="s">
        <v>163</v>
      </c>
      <c r="G4" s="394" t="s">
        <v>164</v>
      </c>
      <c r="H4" s="396" t="s">
        <v>49</v>
      </c>
    </row>
    <row r="5" spans="1:8" s="68" customFormat="1" ht="18.75">
      <c r="A5" s="401"/>
      <c r="B5" s="397"/>
      <c r="C5" s="395"/>
      <c r="D5" s="397"/>
      <c r="E5" s="403"/>
      <c r="F5" s="377"/>
      <c r="G5" s="407"/>
      <c r="H5" s="397"/>
    </row>
    <row r="6" spans="1:8" ht="18.75">
      <c r="A6" s="84" t="s">
        <v>223</v>
      </c>
      <c r="B6" s="85" t="s">
        <v>34</v>
      </c>
      <c r="C6" s="93" t="s">
        <v>136</v>
      </c>
      <c r="D6" s="325">
        <v>340750</v>
      </c>
      <c r="E6" s="92">
        <v>0</v>
      </c>
      <c r="F6" s="91">
        <v>127230</v>
      </c>
      <c r="G6" s="92">
        <v>102662</v>
      </c>
      <c r="H6" s="91">
        <f>SUM(E6:G6)</f>
        <v>229892</v>
      </c>
    </row>
    <row r="7" spans="1:8" ht="18.75">
      <c r="A7" s="84"/>
      <c r="B7" s="85" t="s">
        <v>35</v>
      </c>
      <c r="C7" s="93" t="s">
        <v>136</v>
      </c>
      <c r="D7" s="91">
        <v>42300</v>
      </c>
      <c r="E7" s="92">
        <v>0</v>
      </c>
      <c r="F7" s="91">
        <v>41010</v>
      </c>
      <c r="G7" s="92">
        <v>0</v>
      </c>
      <c r="H7" s="91">
        <f>SUM(E7:G7)</f>
        <v>41010</v>
      </c>
    </row>
    <row r="8" spans="1:8" s="68" customFormat="1" ht="18.75">
      <c r="A8" s="392" t="s">
        <v>49</v>
      </c>
      <c r="B8" s="398"/>
      <c r="C8" s="398"/>
      <c r="D8" s="78">
        <f>SUM(D6:D7)</f>
        <v>383050</v>
      </c>
      <c r="E8" s="79">
        <f>SUM(E6:E7)</f>
        <v>0</v>
      </c>
      <c r="F8" s="78">
        <f>SUM(F6:F7)</f>
        <v>168240</v>
      </c>
      <c r="G8" s="79">
        <f>SUM(G6:G7)</f>
        <v>102662</v>
      </c>
      <c r="H8" s="78">
        <f>SUM(E8:G8)</f>
        <v>270902</v>
      </c>
    </row>
    <row r="10" ht="18.75">
      <c r="A10" s="68" t="s">
        <v>137</v>
      </c>
    </row>
  </sheetData>
  <sheetProtection/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8:C8"/>
  </mergeCells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6" sqref="D16"/>
    </sheetView>
  </sheetViews>
  <sheetFormatPr defaultColWidth="9.140625" defaultRowHeight="23.25"/>
  <cols>
    <col min="1" max="1" width="12.421875" style="64" customWidth="1"/>
    <col min="2" max="2" width="18.7109375" style="64" customWidth="1"/>
    <col min="3" max="3" width="28.57421875" style="64" customWidth="1"/>
    <col min="4" max="4" width="15.00390625" style="64" customWidth="1"/>
    <col min="5" max="5" width="20.00390625" style="64" customWidth="1"/>
    <col min="6" max="6" width="19.8515625" style="64" customWidth="1"/>
    <col min="7" max="7" width="19.00390625" style="64" customWidth="1"/>
    <col min="8" max="16384" width="9.140625" style="64" customWidth="1"/>
  </cols>
  <sheetData>
    <row r="1" spans="1:7" ht="18.75">
      <c r="A1" s="391" t="s">
        <v>0</v>
      </c>
      <c r="B1" s="391"/>
      <c r="C1" s="391"/>
      <c r="D1" s="391"/>
      <c r="E1" s="391"/>
      <c r="F1" s="391"/>
      <c r="G1" s="391"/>
    </row>
    <row r="2" spans="1:7" ht="18.75">
      <c r="A2" s="391" t="s">
        <v>226</v>
      </c>
      <c r="B2" s="391"/>
      <c r="C2" s="391"/>
      <c r="D2" s="391"/>
      <c r="E2" s="391"/>
      <c r="F2" s="391"/>
      <c r="G2" s="391"/>
    </row>
    <row r="3" spans="1:7" ht="18.75">
      <c r="A3" s="399" t="s">
        <v>246</v>
      </c>
      <c r="B3" s="399"/>
      <c r="C3" s="399"/>
      <c r="D3" s="399"/>
      <c r="E3" s="399"/>
      <c r="F3" s="399"/>
      <c r="G3" s="399"/>
    </row>
    <row r="4" spans="1:7" s="68" customFormat="1" ht="18.75">
      <c r="A4" s="400" t="s">
        <v>135</v>
      </c>
      <c r="B4" s="396" t="s">
        <v>119</v>
      </c>
      <c r="C4" s="394" t="s">
        <v>116</v>
      </c>
      <c r="D4" s="396" t="s">
        <v>26</v>
      </c>
      <c r="E4" s="410" t="s">
        <v>165</v>
      </c>
      <c r="F4" s="396" t="s">
        <v>166</v>
      </c>
      <c r="G4" s="396" t="s">
        <v>49</v>
      </c>
    </row>
    <row r="5" spans="1:7" s="68" customFormat="1" ht="18.75">
      <c r="A5" s="401"/>
      <c r="B5" s="397"/>
      <c r="C5" s="395"/>
      <c r="D5" s="397"/>
      <c r="E5" s="411"/>
      <c r="F5" s="377"/>
      <c r="G5" s="397"/>
    </row>
    <row r="6" spans="1:7" s="68" customFormat="1" ht="18.75">
      <c r="A6" s="84" t="s">
        <v>143</v>
      </c>
      <c r="B6" s="85" t="s">
        <v>37</v>
      </c>
      <c r="C6" s="88" t="s">
        <v>385</v>
      </c>
      <c r="D6" s="91">
        <v>41790</v>
      </c>
      <c r="E6" s="92">
        <v>37100</v>
      </c>
      <c r="F6" s="91">
        <v>0</v>
      </c>
      <c r="G6" s="91">
        <f>SUM(E6:F6)</f>
        <v>37100</v>
      </c>
    </row>
    <row r="7" spans="1:7" s="68" customFormat="1" ht="18.75">
      <c r="A7" s="84"/>
      <c r="B7" s="85" t="s">
        <v>38</v>
      </c>
      <c r="C7" s="88" t="s">
        <v>136</v>
      </c>
      <c r="D7" s="91">
        <v>441590</v>
      </c>
      <c r="E7" s="92">
        <v>0</v>
      </c>
      <c r="F7" s="91">
        <v>0</v>
      </c>
      <c r="G7" s="91">
        <f>SUM(E7:F7)</f>
        <v>0</v>
      </c>
    </row>
    <row r="8" spans="1:7" s="68" customFormat="1" ht="18.75">
      <c r="A8" s="84"/>
      <c r="B8" s="85"/>
      <c r="C8" s="88" t="s">
        <v>385</v>
      </c>
      <c r="D8" s="91">
        <v>862410</v>
      </c>
      <c r="E8" s="92">
        <v>0</v>
      </c>
      <c r="F8" s="91">
        <v>0</v>
      </c>
      <c r="G8" s="91">
        <v>0</v>
      </c>
    </row>
    <row r="9" spans="1:7" ht="18.75">
      <c r="A9" s="84"/>
      <c r="B9" s="85"/>
      <c r="C9" s="94"/>
      <c r="D9" s="91"/>
      <c r="E9" s="92"/>
      <c r="F9" s="91"/>
      <c r="G9" s="91"/>
    </row>
    <row r="10" spans="1:7" s="68" customFormat="1" ht="18.75">
      <c r="A10" s="392" t="s">
        <v>49</v>
      </c>
      <c r="B10" s="398"/>
      <c r="C10" s="398"/>
      <c r="D10" s="78">
        <f>SUM(D6:D9)</f>
        <v>1345790</v>
      </c>
      <c r="E10" s="79">
        <f>SUM(E6:E9)</f>
        <v>37100</v>
      </c>
      <c r="F10" s="78">
        <f>SUM(F7:F9)</f>
        <v>0</v>
      </c>
      <c r="G10" s="78">
        <f>SUM(G6:G9)</f>
        <v>37100</v>
      </c>
    </row>
    <row r="12" ht="18.75">
      <c r="A12" s="68" t="s">
        <v>137</v>
      </c>
    </row>
  </sheetData>
  <sheetProtection/>
  <mergeCells count="11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10:C10"/>
  </mergeCells>
  <printOptions/>
  <pageMargins left="1.1023622047244095" right="0.7086614173228347" top="0.7480314960629921" bottom="0.7480314960629921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16.140625" defaultRowHeight="23.25"/>
  <cols>
    <col min="1" max="1" width="16.140625" style="64" customWidth="1"/>
    <col min="2" max="2" width="17.28125" style="64" customWidth="1"/>
    <col min="3" max="3" width="17.7109375" style="64" customWidth="1"/>
    <col min="4" max="4" width="19.28125" style="64" customWidth="1"/>
    <col min="5" max="5" width="18.7109375" style="64" customWidth="1"/>
    <col min="6" max="6" width="19.140625" style="64" customWidth="1"/>
    <col min="7" max="16384" width="16.140625" style="64" customWidth="1"/>
  </cols>
  <sheetData>
    <row r="1" spans="1:7" ht="18.75">
      <c r="A1" s="391" t="s">
        <v>0</v>
      </c>
      <c r="B1" s="391"/>
      <c r="C1" s="391"/>
      <c r="D1" s="391"/>
      <c r="E1" s="391"/>
      <c r="F1" s="391"/>
      <c r="G1" s="391"/>
    </row>
    <row r="2" spans="1:7" ht="18.75">
      <c r="A2" s="391" t="s">
        <v>227</v>
      </c>
      <c r="B2" s="391"/>
      <c r="C2" s="391"/>
      <c r="D2" s="391"/>
      <c r="E2" s="391"/>
      <c r="F2" s="391"/>
      <c r="G2" s="391"/>
    </row>
    <row r="3" spans="1:7" ht="18.75">
      <c r="A3" s="399" t="s">
        <v>246</v>
      </c>
      <c r="B3" s="399"/>
      <c r="C3" s="399"/>
      <c r="D3" s="399"/>
      <c r="E3" s="399"/>
      <c r="F3" s="399"/>
      <c r="G3" s="399"/>
    </row>
    <row r="4" spans="1:7" s="68" customFormat="1" ht="18.75">
      <c r="A4" s="400" t="s">
        <v>135</v>
      </c>
      <c r="B4" s="396" t="s">
        <v>119</v>
      </c>
      <c r="C4" s="394" t="s">
        <v>116</v>
      </c>
      <c r="D4" s="396" t="s">
        <v>26</v>
      </c>
      <c r="E4" s="394" t="s">
        <v>167</v>
      </c>
      <c r="F4" s="396" t="s">
        <v>168</v>
      </c>
      <c r="G4" s="396" t="s">
        <v>49</v>
      </c>
    </row>
    <row r="5" spans="1:7" s="68" customFormat="1" ht="18.75">
      <c r="A5" s="401"/>
      <c r="B5" s="397"/>
      <c r="C5" s="395"/>
      <c r="D5" s="397"/>
      <c r="E5" s="407"/>
      <c r="F5" s="377"/>
      <c r="G5" s="397"/>
    </row>
    <row r="6" spans="1:7" ht="18.75">
      <c r="A6" s="84" t="s">
        <v>223</v>
      </c>
      <c r="B6" s="85" t="s">
        <v>34</v>
      </c>
      <c r="C6" s="93" t="s">
        <v>136</v>
      </c>
      <c r="D6" s="325">
        <v>75000</v>
      </c>
      <c r="E6" s="92">
        <v>0</v>
      </c>
      <c r="F6" s="91">
        <v>920</v>
      </c>
      <c r="G6" s="91">
        <f>SUM(E6:F6)</f>
        <v>920</v>
      </c>
    </row>
    <row r="7" spans="1:7" ht="18.75">
      <c r="A7" s="84"/>
      <c r="B7" s="85" t="s">
        <v>35</v>
      </c>
      <c r="C7" s="93" t="s">
        <v>136</v>
      </c>
      <c r="D7" s="91">
        <v>30000</v>
      </c>
      <c r="E7" s="92">
        <v>0</v>
      </c>
      <c r="F7" s="91">
        <v>0</v>
      </c>
      <c r="G7" s="91">
        <f>SUM(E7:F7)</f>
        <v>0</v>
      </c>
    </row>
    <row r="8" spans="1:7" ht="18.75">
      <c r="A8" s="69" t="s">
        <v>143</v>
      </c>
      <c r="B8" s="73" t="s">
        <v>38</v>
      </c>
      <c r="C8" s="87" t="s">
        <v>136</v>
      </c>
      <c r="D8" s="70">
        <v>13000</v>
      </c>
      <c r="E8" s="71">
        <v>0</v>
      </c>
      <c r="F8" s="70">
        <v>0</v>
      </c>
      <c r="G8" s="70">
        <v>0</v>
      </c>
    </row>
    <row r="9" spans="1:7" s="68" customFormat="1" ht="18.75">
      <c r="A9" s="392" t="s">
        <v>49</v>
      </c>
      <c r="B9" s="398"/>
      <c r="C9" s="398"/>
      <c r="D9" s="78">
        <f>SUM(D6:D8)</f>
        <v>118000</v>
      </c>
      <c r="E9" s="79">
        <f>SUM(E6:E7)</f>
        <v>0</v>
      </c>
      <c r="F9" s="78">
        <f>SUM(F6:F7)</f>
        <v>920</v>
      </c>
      <c r="G9" s="78">
        <f>SUM(G6:G7)</f>
        <v>920</v>
      </c>
    </row>
    <row r="11" ht="18.75">
      <c r="A11" s="68" t="s">
        <v>137</v>
      </c>
    </row>
  </sheetData>
  <sheetProtection/>
  <mergeCells count="11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9:C9"/>
  </mergeCells>
  <printOptions/>
  <pageMargins left="1.299212598425197" right="0.7086614173228347" top="0.7480314960629921" bottom="0.7480314960629921" header="0.31496062992125984" footer="0.3149606299212598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15" sqref="E15"/>
    </sheetView>
  </sheetViews>
  <sheetFormatPr defaultColWidth="9.140625" defaultRowHeight="23.25"/>
  <cols>
    <col min="1" max="1" width="12.8515625" style="64" customWidth="1"/>
    <col min="2" max="2" width="17.28125" style="64" customWidth="1"/>
    <col min="3" max="3" width="15.7109375" style="64" customWidth="1"/>
    <col min="4" max="4" width="14.8515625" style="64" customWidth="1"/>
    <col min="5" max="5" width="19.7109375" style="64" customWidth="1"/>
    <col min="6" max="6" width="19.00390625" style="64" customWidth="1"/>
    <col min="7" max="7" width="16.140625" style="64" customWidth="1"/>
    <col min="8" max="8" width="16.00390625" style="64" customWidth="1"/>
    <col min="9" max="16384" width="9.140625" style="64" customWidth="1"/>
  </cols>
  <sheetData>
    <row r="1" spans="1:8" ht="18.75">
      <c r="A1" s="391" t="s">
        <v>0</v>
      </c>
      <c r="B1" s="391"/>
      <c r="C1" s="391"/>
      <c r="D1" s="391"/>
      <c r="E1" s="391"/>
      <c r="F1" s="391"/>
      <c r="G1" s="391"/>
      <c r="H1" s="391"/>
    </row>
    <row r="2" spans="1:8" ht="18.75">
      <c r="A2" s="391" t="s">
        <v>228</v>
      </c>
      <c r="B2" s="391"/>
      <c r="C2" s="391"/>
      <c r="D2" s="391"/>
      <c r="E2" s="391"/>
      <c r="F2" s="391"/>
      <c r="G2" s="391"/>
      <c r="H2" s="391"/>
    </row>
    <row r="3" spans="1:8" ht="18.75">
      <c r="A3" s="399" t="s">
        <v>246</v>
      </c>
      <c r="B3" s="399"/>
      <c r="C3" s="399"/>
      <c r="D3" s="399"/>
      <c r="E3" s="399"/>
      <c r="F3" s="399"/>
      <c r="G3" s="399"/>
      <c r="H3" s="399"/>
    </row>
    <row r="4" spans="1:8" s="68" customFormat="1" ht="18.75">
      <c r="A4" s="400" t="s">
        <v>135</v>
      </c>
      <c r="B4" s="396" t="s">
        <v>119</v>
      </c>
      <c r="C4" s="394" t="s">
        <v>116</v>
      </c>
      <c r="D4" s="396" t="s">
        <v>26</v>
      </c>
      <c r="E4" s="394" t="s">
        <v>169</v>
      </c>
      <c r="F4" s="396" t="s">
        <v>170</v>
      </c>
      <c r="G4" s="394" t="s">
        <v>171</v>
      </c>
      <c r="H4" s="396" t="s">
        <v>49</v>
      </c>
    </row>
    <row r="5" spans="1:8" s="68" customFormat="1" ht="18.75">
      <c r="A5" s="401"/>
      <c r="B5" s="397"/>
      <c r="C5" s="395"/>
      <c r="D5" s="397"/>
      <c r="E5" s="407"/>
      <c r="F5" s="408"/>
      <c r="G5" s="407"/>
      <c r="H5" s="397"/>
    </row>
    <row r="6" spans="1:8" ht="18.75">
      <c r="A6" s="84" t="s">
        <v>223</v>
      </c>
      <c r="B6" s="85" t="s">
        <v>35</v>
      </c>
      <c r="C6" s="93" t="s">
        <v>136</v>
      </c>
      <c r="D6" s="91">
        <v>156000</v>
      </c>
      <c r="E6" s="92">
        <v>98500</v>
      </c>
      <c r="F6" s="91">
        <v>0</v>
      </c>
      <c r="G6" s="92">
        <v>0</v>
      </c>
      <c r="H6" s="91">
        <f>SUM(E6:G6)</f>
        <v>98500</v>
      </c>
    </row>
    <row r="7" spans="1:8" ht="18.75">
      <c r="A7" s="84"/>
      <c r="B7" s="85" t="s">
        <v>36</v>
      </c>
      <c r="C7" s="93" t="s">
        <v>136</v>
      </c>
      <c r="D7" s="91">
        <v>144000</v>
      </c>
      <c r="E7" s="92">
        <v>139365.15</v>
      </c>
      <c r="F7" s="91">
        <v>0</v>
      </c>
      <c r="G7" s="92">
        <v>0</v>
      </c>
      <c r="H7" s="91">
        <f>SUM(E7:G7)</f>
        <v>139365.15</v>
      </c>
    </row>
    <row r="8" spans="1:8" ht="18.75">
      <c r="A8" s="84"/>
      <c r="B8" s="85"/>
      <c r="C8" s="93"/>
      <c r="D8" s="91"/>
      <c r="E8" s="92"/>
      <c r="F8" s="91"/>
      <c r="G8" s="92"/>
      <c r="H8" s="91"/>
    </row>
    <row r="9" spans="1:8" s="68" customFormat="1" ht="18.75">
      <c r="A9" s="392" t="s">
        <v>49</v>
      </c>
      <c r="B9" s="398"/>
      <c r="C9" s="398"/>
      <c r="D9" s="78">
        <f>SUM(D6:D8)</f>
        <v>300000</v>
      </c>
      <c r="E9" s="79">
        <f>SUM(E6:E8)</f>
        <v>237865.15</v>
      </c>
      <c r="F9" s="78">
        <f>SUM(F6:F8)</f>
        <v>0</v>
      </c>
      <c r="G9" s="79">
        <f>SUM(G6:G8)</f>
        <v>0</v>
      </c>
      <c r="H9" s="78">
        <f>SUM(E9:G9)</f>
        <v>237865.15</v>
      </c>
    </row>
    <row r="11" ht="18.75">
      <c r="A11" s="68" t="s">
        <v>137</v>
      </c>
    </row>
  </sheetData>
  <sheetProtection/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9:C9"/>
  </mergeCells>
  <printOptions/>
  <pageMargins left="1.1023622047244095" right="0.7086614173228347" top="0.7480314960629921" bottom="0.7480314960629921" header="0.31496062992125984" footer="0.31496062992125984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F26" sqref="F26"/>
    </sheetView>
  </sheetViews>
  <sheetFormatPr defaultColWidth="9.140625" defaultRowHeight="23.25"/>
  <cols>
    <col min="1" max="1" width="9.140625" style="95" customWidth="1"/>
    <col min="2" max="2" width="12.57421875" style="95" customWidth="1"/>
    <col min="3" max="3" width="17.28125" style="95" customWidth="1"/>
    <col min="4" max="4" width="9.421875" style="95" customWidth="1"/>
    <col min="5" max="5" width="7.8515625" style="95" customWidth="1"/>
    <col min="6" max="6" width="9.140625" style="95" customWidth="1"/>
    <col min="7" max="8" width="7.8515625" style="95" customWidth="1"/>
    <col min="9" max="9" width="8.57421875" style="95" customWidth="1"/>
    <col min="10" max="10" width="7.7109375" style="95" customWidth="1"/>
    <col min="11" max="11" width="8.8515625" style="95" customWidth="1"/>
    <col min="12" max="12" width="10.140625" style="95" customWidth="1"/>
    <col min="13" max="13" width="8.00390625" style="95" customWidth="1"/>
    <col min="14" max="14" width="8.8515625" style="95" customWidth="1"/>
    <col min="15" max="15" width="9.57421875" style="95" customWidth="1"/>
    <col min="16" max="16" width="11.28125" style="95" customWidth="1"/>
    <col min="17" max="16384" width="9.140625" style="95" customWidth="1"/>
  </cols>
  <sheetData>
    <row r="1" spans="1:16" ht="18.75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18.75">
      <c r="A2" s="421" t="s">
        <v>172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18.75">
      <c r="A3" s="422" t="s">
        <v>246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ht="15.75">
      <c r="A4" s="416" t="s">
        <v>135</v>
      </c>
      <c r="B4" s="416" t="s">
        <v>119</v>
      </c>
      <c r="C4" s="416" t="s">
        <v>116</v>
      </c>
      <c r="D4" s="423" t="s">
        <v>117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</row>
    <row r="5" spans="1:16" ht="15.75">
      <c r="A5" s="417"/>
      <c r="B5" s="417"/>
      <c r="C5" s="417"/>
      <c r="D5" s="416" t="s">
        <v>173</v>
      </c>
      <c r="E5" s="416" t="s">
        <v>174</v>
      </c>
      <c r="F5" s="416" t="s">
        <v>175</v>
      </c>
      <c r="G5" s="416" t="s">
        <v>176</v>
      </c>
      <c r="H5" s="416" t="s">
        <v>177</v>
      </c>
      <c r="I5" s="416" t="s">
        <v>178</v>
      </c>
      <c r="J5" s="416" t="s">
        <v>179</v>
      </c>
      <c r="K5" s="418" t="s">
        <v>180</v>
      </c>
      <c r="L5" s="416" t="s">
        <v>181</v>
      </c>
      <c r="M5" s="416" t="s">
        <v>182</v>
      </c>
      <c r="N5" s="416" t="s">
        <v>183</v>
      </c>
      <c r="O5" s="416" t="s">
        <v>32</v>
      </c>
      <c r="P5" s="416" t="s">
        <v>49</v>
      </c>
    </row>
    <row r="6" spans="1:16" ht="15.7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9"/>
      <c r="L6" s="417"/>
      <c r="M6" s="417"/>
      <c r="N6" s="417"/>
      <c r="O6" s="417"/>
      <c r="P6" s="417"/>
    </row>
    <row r="7" spans="1:16" ht="15.75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420"/>
      <c r="L7" s="377"/>
      <c r="M7" s="377"/>
      <c r="N7" s="377"/>
      <c r="O7" s="377"/>
      <c r="P7" s="377"/>
    </row>
    <row r="8" spans="1:16" ht="15.75">
      <c r="A8" s="102" t="s">
        <v>10</v>
      </c>
      <c r="B8" s="103"/>
      <c r="C8" s="104"/>
      <c r="D8" s="103"/>
      <c r="E8" s="105"/>
      <c r="F8" s="103"/>
      <c r="G8" s="105"/>
      <c r="H8" s="103"/>
      <c r="I8" s="105"/>
      <c r="J8" s="103"/>
      <c r="K8" s="105"/>
      <c r="L8" s="103"/>
      <c r="M8" s="105"/>
      <c r="N8" s="103"/>
      <c r="O8" s="105"/>
      <c r="P8" s="103"/>
    </row>
    <row r="9" spans="1:16" ht="15.75">
      <c r="A9" s="412" t="s">
        <v>142</v>
      </c>
      <c r="B9" s="113" t="s">
        <v>63</v>
      </c>
      <c r="C9" s="96" t="s">
        <v>136</v>
      </c>
      <c r="D9" s="107">
        <v>2142797</v>
      </c>
      <c r="E9" s="108">
        <v>0</v>
      </c>
      <c r="F9" s="107">
        <v>0</v>
      </c>
      <c r="G9" s="108">
        <v>0</v>
      </c>
      <c r="H9" s="107">
        <v>0</v>
      </c>
      <c r="I9" s="108">
        <v>0</v>
      </c>
      <c r="J9" s="107">
        <v>0</v>
      </c>
      <c r="K9" s="108">
        <v>0</v>
      </c>
      <c r="L9" s="107">
        <v>0</v>
      </c>
      <c r="M9" s="108">
        <v>0</v>
      </c>
      <c r="N9" s="107">
        <v>0</v>
      </c>
      <c r="O9" s="108">
        <v>0</v>
      </c>
      <c r="P9" s="107">
        <f aca="true" t="shared" si="0" ref="P9:P21">SUM(D9:O9)</f>
        <v>2142797</v>
      </c>
    </row>
    <row r="10" spans="1:16" ht="15.75">
      <c r="A10" s="413"/>
      <c r="B10" s="196" t="s">
        <v>64</v>
      </c>
      <c r="C10" s="97" t="s">
        <v>136</v>
      </c>
      <c r="D10" s="109">
        <v>4707071</v>
      </c>
      <c r="E10" s="110">
        <v>0</v>
      </c>
      <c r="F10" s="109">
        <v>927925</v>
      </c>
      <c r="G10" s="110">
        <v>0</v>
      </c>
      <c r="H10" s="109">
        <v>0</v>
      </c>
      <c r="I10" s="110">
        <v>203785</v>
      </c>
      <c r="J10" s="109">
        <v>0</v>
      </c>
      <c r="K10" s="110">
        <v>0</v>
      </c>
      <c r="L10" s="109">
        <v>0</v>
      </c>
      <c r="M10" s="110">
        <v>0</v>
      </c>
      <c r="N10" s="109">
        <v>0</v>
      </c>
      <c r="O10" s="110">
        <v>0</v>
      </c>
      <c r="P10" s="109">
        <f t="shared" si="0"/>
        <v>5838781</v>
      </c>
    </row>
    <row r="11" spans="1:16" ht="15.75">
      <c r="A11" s="414" t="s">
        <v>223</v>
      </c>
      <c r="B11" s="114" t="s">
        <v>33</v>
      </c>
      <c r="C11" s="97" t="s">
        <v>136</v>
      </c>
      <c r="D11" s="109">
        <v>404968</v>
      </c>
      <c r="E11" s="110">
        <v>0</v>
      </c>
      <c r="F11" s="109">
        <v>45274</v>
      </c>
      <c r="G11" s="110">
        <v>0</v>
      </c>
      <c r="H11" s="109">
        <v>0</v>
      </c>
      <c r="I11" s="110">
        <v>35250</v>
      </c>
      <c r="J11" s="109">
        <v>0</v>
      </c>
      <c r="K11" s="110">
        <v>0</v>
      </c>
      <c r="L11" s="109">
        <v>0</v>
      </c>
      <c r="M11" s="110">
        <v>0</v>
      </c>
      <c r="N11" s="109">
        <v>0</v>
      </c>
      <c r="O11" s="110">
        <v>0</v>
      </c>
      <c r="P11" s="109">
        <f t="shared" si="0"/>
        <v>485492</v>
      </c>
    </row>
    <row r="12" spans="1:16" ht="15.75">
      <c r="A12" s="412"/>
      <c r="B12" s="196" t="s">
        <v>34</v>
      </c>
      <c r="C12" s="97" t="s">
        <v>136</v>
      </c>
      <c r="D12" s="109">
        <v>749151.21</v>
      </c>
      <c r="E12" s="110">
        <v>18723.2</v>
      </c>
      <c r="F12" s="109">
        <v>489216</v>
      </c>
      <c r="G12" s="110">
        <v>39540</v>
      </c>
      <c r="H12" s="109">
        <v>0</v>
      </c>
      <c r="I12" s="110">
        <v>6072</v>
      </c>
      <c r="J12" s="109">
        <v>0</v>
      </c>
      <c r="K12" s="110">
        <v>229892</v>
      </c>
      <c r="L12" s="109">
        <v>0</v>
      </c>
      <c r="M12" s="110">
        <v>920</v>
      </c>
      <c r="N12" s="109">
        <v>0</v>
      </c>
      <c r="O12" s="110">
        <v>0</v>
      </c>
      <c r="P12" s="109">
        <f t="shared" si="0"/>
        <v>1533514.41</v>
      </c>
    </row>
    <row r="13" spans="1:16" ht="15.75">
      <c r="A13" s="412"/>
      <c r="B13" s="196" t="s">
        <v>35</v>
      </c>
      <c r="C13" s="97" t="s">
        <v>136</v>
      </c>
      <c r="D13" s="109">
        <v>232736.05</v>
      </c>
      <c r="E13" s="110">
        <v>0</v>
      </c>
      <c r="F13" s="109">
        <v>469173.4</v>
      </c>
      <c r="G13" s="110">
        <v>50000</v>
      </c>
      <c r="H13" s="109">
        <v>0</v>
      </c>
      <c r="I13" s="110">
        <v>71099.98</v>
      </c>
      <c r="J13" s="109">
        <v>0</v>
      </c>
      <c r="K13" s="110">
        <v>41010</v>
      </c>
      <c r="L13" s="109">
        <v>0</v>
      </c>
      <c r="M13" s="110">
        <v>0</v>
      </c>
      <c r="N13" s="109">
        <v>98500</v>
      </c>
      <c r="O13" s="110">
        <v>0</v>
      </c>
      <c r="P13" s="109">
        <f t="shared" si="0"/>
        <v>962519.4299999999</v>
      </c>
    </row>
    <row r="14" spans="1:16" ht="15.75">
      <c r="A14" s="415"/>
      <c r="B14" s="114" t="s">
        <v>36</v>
      </c>
      <c r="C14" s="97" t="s">
        <v>136</v>
      </c>
      <c r="D14" s="109">
        <v>227267.09</v>
      </c>
      <c r="E14" s="110">
        <v>0</v>
      </c>
      <c r="F14" s="109">
        <v>0</v>
      </c>
      <c r="G14" s="110">
        <v>0</v>
      </c>
      <c r="H14" s="109">
        <v>0</v>
      </c>
      <c r="I14" s="110">
        <v>0</v>
      </c>
      <c r="J14" s="109">
        <v>0</v>
      </c>
      <c r="K14" s="110">
        <v>0</v>
      </c>
      <c r="L14" s="109">
        <v>0</v>
      </c>
      <c r="M14" s="110">
        <v>0</v>
      </c>
      <c r="N14" s="109">
        <v>139365.15</v>
      </c>
      <c r="O14" s="110">
        <v>0</v>
      </c>
      <c r="P14" s="109">
        <f t="shared" si="0"/>
        <v>366632.24</v>
      </c>
    </row>
    <row r="15" spans="1:16" ht="15.75">
      <c r="A15" s="414" t="s">
        <v>143</v>
      </c>
      <c r="B15" s="114" t="s">
        <v>37</v>
      </c>
      <c r="C15" s="97" t="s">
        <v>136</v>
      </c>
      <c r="D15" s="109">
        <v>52500</v>
      </c>
      <c r="E15" s="110">
        <v>0</v>
      </c>
      <c r="F15" s="109">
        <v>36400</v>
      </c>
      <c r="G15" s="110">
        <v>0</v>
      </c>
      <c r="H15" s="109">
        <v>0</v>
      </c>
      <c r="I15" s="110">
        <v>0</v>
      </c>
      <c r="J15" s="109">
        <v>14250</v>
      </c>
      <c r="K15" s="110">
        <v>0</v>
      </c>
      <c r="L15" s="109">
        <v>0</v>
      </c>
      <c r="M15" s="110">
        <v>0</v>
      </c>
      <c r="N15" s="109">
        <v>0</v>
      </c>
      <c r="O15" s="110">
        <v>0</v>
      </c>
      <c r="P15" s="109">
        <f t="shared" si="0"/>
        <v>103150</v>
      </c>
    </row>
    <row r="16" spans="1:16" ht="15.75">
      <c r="A16" s="412"/>
      <c r="B16" s="328"/>
      <c r="C16" s="330" t="s">
        <v>385</v>
      </c>
      <c r="D16" s="109">
        <v>0</v>
      </c>
      <c r="E16" s="110">
        <v>0</v>
      </c>
      <c r="F16" s="109">
        <v>0</v>
      </c>
      <c r="G16" s="110">
        <v>0</v>
      </c>
      <c r="H16" s="109">
        <v>0</v>
      </c>
      <c r="I16" s="110">
        <v>0</v>
      </c>
      <c r="J16" s="109">
        <v>0</v>
      </c>
      <c r="K16" s="110">
        <v>0</v>
      </c>
      <c r="L16" s="109">
        <v>37100</v>
      </c>
      <c r="M16" s="110">
        <v>0</v>
      </c>
      <c r="N16" s="109">
        <v>0</v>
      </c>
      <c r="O16" s="110">
        <v>0</v>
      </c>
      <c r="P16" s="109">
        <f t="shared" si="0"/>
        <v>37100</v>
      </c>
    </row>
    <row r="17" spans="1:16" ht="15.75">
      <c r="A17" s="412"/>
      <c r="B17" s="196" t="s">
        <v>38</v>
      </c>
      <c r="C17" s="97" t="s">
        <v>136</v>
      </c>
      <c r="D17" s="109">
        <v>0</v>
      </c>
      <c r="E17" s="110">
        <v>0</v>
      </c>
      <c r="F17" s="109">
        <v>0</v>
      </c>
      <c r="G17" s="110">
        <v>0</v>
      </c>
      <c r="H17" s="109">
        <v>0</v>
      </c>
      <c r="I17" s="110">
        <v>0</v>
      </c>
      <c r="J17" s="109">
        <v>0</v>
      </c>
      <c r="K17" s="110">
        <v>0</v>
      </c>
      <c r="L17" s="109">
        <v>0</v>
      </c>
      <c r="M17" s="110">
        <v>0</v>
      </c>
      <c r="N17" s="109">
        <v>0</v>
      </c>
      <c r="O17" s="110">
        <v>0</v>
      </c>
      <c r="P17" s="109">
        <f t="shared" si="0"/>
        <v>0</v>
      </c>
    </row>
    <row r="18" spans="1:16" ht="15.75">
      <c r="A18" s="329"/>
      <c r="B18" s="196"/>
      <c r="C18" s="330" t="s">
        <v>385</v>
      </c>
      <c r="D18" s="109">
        <v>0</v>
      </c>
      <c r="E18" s="110">
        <v>0</v>
      </c>
      <c r="F18" s="109">
        <v>0</v>
      </c>
      <c r="G18" s="110">
        <v>0</v>
      </c>
      <c r="H18" s="109">
        <v>0</v>
      </c>
      <c r="I18" s="110">
        <v>0</v>
      </c>
      <c r="J18" s="109">
        <v>0</v>
      </c>
      <c r="K18" s="110">
        <v>0</v>
      </c>
      <c r="L18" s="109">
        <v>0</v>
      </c>
      <c r="M18" s="110">
        <v>0</v>
      </c>
      <c r="N18" s="109">
        <v>0</v>
      </c>
      <c r="O18" s="110">
        <v>0</v>
      </c>
      <c r="P18" s="109">
        <f t="shared" si="0"/>
        <v>0</v>
      </c>
    </row>
    <row r="19" spans="1:16" ht="15.75">
      <c r="A19" s="106" t="s">
        <v>144</v>
      </c>
      <c r="B19" s="114" t="s">
        <v>65</v>
      </c>
      <c r="C19" s="97" t="s">
        <v>136</v>
      </c>
      <c r="D19" s="109">
        <v>0</v>
      </c>
      <c r="E19" s="110">
        <v>0</v>
      </c>
      <c r="F19" s="109">
        <v>0</v>
      </c>
      <c r="G19" s="110">
        <v>0</v>
      </c>
      <c r="H19" s="109">
        <v>0</v>
      </c>
      <c r="I19" s="110">
        <v>0</v>
      </c>
      <c r="J19" s="109">
        <v>0</v>
      </c>
      <c r="K19" s="110">
        <v>0</v>
      </c>
      <c r="L19" s="109">
        <v>0</v>
      </c>
      <c r="M19" s="110">
        <v>0</v>
      </c>
      <c r="N19" s="109">
        <v>0</v>
      </c>
      <c r="O19" s="110">
        <v>0</v>
      </c>
      <c r="P19" s="109">
        <f t="shared" si="0"/>
        <v>0</v>
      </c>
    </row>
    <row r="20" spans="1:16" ht="15.75">
      <c r="A20" s="106" t="s">
        <v>145</v>
      </c>
      <c r="B20" s="114" t="s">
        <v>8</v>
      </c>
      <c r="C20" s="97" t="s">
        <v>136</v>
      </c>
      <c r="D20" s="109">
        <v>0</v>
      </c>
      <c r="E20" s="110">
        <v>0</v>
      </c>
      <c r="F20" s="109">
        <v>1346812</v>
      </c>
      <c r="G20" s="110">
        <v>0</v>
      </c>
      <c r="H20" s="109">
        <v>0</v>
      </c>
      <c r="I20" s="110">
        <v>0</v>
      </c>
      <c r="J20" s="109">
        <v>0</v>
      </c>
      <c r="K20" s="110">
        <v>0</v>
      </c>
      <c r="L20" s="109">
        <v>0</v>
      </c>
      <c r="M20" s="110">
        <v>0</v>
      </c>
      <c r="N20" s="109">
        <v>0</v>
      </c>
      <c r="O20" s="110">
        <v>0</v>
      </c>
      <c r="P20" s="109">
        <f t="shared" si="0"/>
        <v>1346812</v>
      </c>
    </row>
    <row r="21" spans="1:16" ht="15.75">
      <c r="A21" s="198" t="s">
        <v>32</v>
      </c>
      <c r="B21" s="196" t="s">
        <v>32</v>
      </c>
      <c r="C21" s="97" t="s">
        <v>136</v>
      </c>
      <c r="D21" s="109">
        <v>0</v>
      </c>
      <c r="E21" s="110">
        <v>0</v>
      </c>
      <c r="F21" s="109">
        <v>0</v>
      </c>
      <c r="G21" s="110">
        <v>0</v>
      </c>
      <c r="H21" s="109">
        <v>0</v>
      </c>
      <c r="I21" s="110">
        <v>0</v>
      </c>
      <c r="J21" s="109">
        <v>0</v>
      </c>
      <c r="K21" s="110">
        <v>0</v>
      </c>
      <c r="L21" s="109">
        <v>0</v>
      </c>
      <c r="M21" s="110">
        <v>0</v>
      </c>
      <c r="N21" s="109">
        <v>0</v>
      </c>
      <c r="O21" s="110">
        <v>7144912</v>
      </c>
      <c r="P21" s="109">
        <f t="shared" si="0"/>
        <v>7144912</v>
      </c>
    </row>
    <row r="22" spans="1:16" s="101" customFormat="1" ht="16.5" thickBot="1">
      <c r="A22" s="98" t="s">
        <v>49</v>
      </c>
      <c r="B22" s="99"/>
      <c r="C22" s="100"/>
      <c r="D22" s="111">
        <f aca="true" t="shared" si="1" ref="D22:P22">SUM(D9:D21)</f>
        <v>8516490.35</v>
      </c>
      <c r="E22" s="112">
        <f t="shared" si="1"/>
        <v>18723.2</v>
      </c>
      <c r="F22" s="111">
        <f t="shared" si="1"/>
        <v>3314800.4</v>
      </c>
      <c r="G22" s="112">
        <f t="shared" si="1"/>
        <v>89540</v>
      </c>
      <c r="H22" s="111">
        <f t="shared" si="1"/>
        <v>0</v>
      </c>
      <c r="I22" s="112">
        <f t="shared" si="1"/>
        <v>316206.98</v>
      </c>
      <c r="J22" s="111">
        <f t="shared" si="1"/>
        <v>14250</v>
      </c>
      <c r="K22" s="112">
        <f t="shared" si="1"/>
        <v>270902</v>
      </c>
      <c r="L22" s="111">
        <f t="shared" si="1"/>
        <v>37100</v>
      </c>
      <c r="M22" s="112">
        <f t="shared" si="1"/>
        <v>920</v>
      </c>
      <c r="N22" s="111">
        <f t="shared" si="1"/>
        <v>237865.15</v>
      </c>
      <c r="O22" s="112">
        <f t="shared" si="1"/>
        <v>7144912</v>
      </c>
      <c r="P22" s="111">
        <f t="shared" si="1"/>
        <v>19961710.08</v>
      </c>
    </row>
    <row r="23" ht="16.5" thickTop="1"/>
    <row r="25" ht="18.75">
      <c r="A25" s="68" t="s">
        <v>137</v>
      </c>
    </row>
  </sheetData>
  <sheetProtection/>
  <mergeCells count="23">
    <mergeCell ref="A1:P1"/>
    <mergeCell ref="A2:P2"/>
    <mergeCell ref="A3:P3"/>
    <mergeCell ref="A4:A7"/>
    <mergeCell ref="B4:B7"/>
    <mergeCell ref="C4:C7"/>
    <mergeCell ref="J5:J7"/>
    <mergeCell ref="D4:P4"/>
    <mergeCell ref="D5:D7"/>
    <mergeCell ref="M5:M7"/>
    <mergeCell ref="N5:N7"/>
    <mergeCell ref="O5:O7"/>
    <mergeCell ref="P5:P7"/>
    <mergeCell ref="E5:E7"/>
    <mergeCell ref="F5:F7"/>
    <mergeCell ref="K5:K7"/>
    <mergeCell ref="L5:L7"/>
    <mergeCell ref="A9:A10"/>
    <mergeCell ref="A11:A14"/>
    <mergeCell ref="A15:A17"/>
    <mergeCell ref="G5:G7"/>
    <mergeCell ref="H5:H7"/>
    <mergeCell ref="I5:I7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G16" sqref="G16"/>
    </sheetView>
  </sheetViews>
  <sheetFormatPr defaultColWidth="9.140625" defaultRowHeight="23.25"/>
  <cols>
    <col min="1" max="1" width="7.7109375" style="95" customWidth="1"/>
    <col min="2" max="2" width="12.00390625" style="95" customWidth="1"/>
    <col min="3" max="3" width="18.7109375" style="95" customWidth="1"/>
    <col min="4" max="4" width="9.421875" style="95" customWidth="1"/>
    <col min="5" max="5" width="7.8515625" style="95" customWidth="1"/>
    <col min="6" max="6" width="9.00390625" style="95" customWidth="1"/>
    <col min="7" max="8" width="7.8515625" style="95" customWidth="1"/>
    <col min="9" max="9" width="9.421875" style="95" customWidth="1"/>
    <col min="10" max="11" width="8.8515625" style="95" customWidth="1"/>
    <col min="12" max="12" width="9.140625" style="95" customWidth="1"/>
    <col min="13" max="13" width="8.00390625" style="95" customWidth="1"/>
    <col min="14" max="14" width="8.8515625" style="95" customWidth="1"/>
    <col min="15" max="15" width="9.57421875" style="95" customWidth="1"/>
    <col min="16" max="16" width="11.28125" style="95" customWidth="1"/>
    <col min="17" max="16384" width="9.140625" style="95" customWidth="1"/>
  </cols>
  <sheetData>
    <row r="1" spans="1:16" ht="18.75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18.75">
      <c r="A2" s="421" t="s">
        <v>206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18.75">
      <c r="A3" s="422" t="s">
        <v>246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ht="15.75">
      <c r="A4" s="416" t="s">
        <v>135</v>
      </c>
      <c r="B4" s="416" t="s">
        <v>119</v>
      </c>
      <c r="C4" s="416" t="s">
        <v>116</v>
      </c>
      <c r="D4" s="423" t="s">
        <v>117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</row>
    <row r="5" spans="1:16" ht="15.75">
      <c r="A5" s="417"/>
      <c r="B5" s="417"/>
      <c r="C5" s="417"/>
      <c r="D5" s="416" t="s">
        <v>173</v>
      </c>
      <c r="E5" s="416" t="s">
        <v>174</v>
      </c>
      <c r="F5" s="416" t="s">
        <v>175</v>
      </c>
      <c r="G5" s="416" t="s">
        <v>176</v>
      </c>
      <c r="H5" s="416" t="s">
        <v>177</v>
      </c>
      <c r="I5" s="416" t="s">
        <v>178</v>
      </c>
      <c r="J5" s="416" t="s">
        <v>179</v>
      </c>
      <c r="K5" s="418" t="s">
        <v>180</v>
      </c>
      <c r="L5" s="416" t="s">
        <v>181</v>
      </c>
      <c r="M5" s="416" t="s">
        <v>182</v>
      </c>
      <c r="N5" s="416" t="s">
        <v>183</v>
      </c>
      <c r="O5" s="416" t="s">
        <v>32</v>
      </c>
      <c r="P5" s="416" t="s">
        <v>49</v>
      </c>
    </row>
    <row r="6" spans="1:16" ht="15.7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9"/>
      <c r="L6" s="417"/>
      <c r="M6" s="417"/>
      <c r="N6" s="417"/>
      <c r="O6" s="417"/>
      <c r="P6" s="417"/>
    </row>
    <row r="7" spans="1:16" ht="15.75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420"/>
      <c r="L7" s="377"/>
      <c r="M7" s="377"/>
      <c r="N7" s="377"/>
      <c r="O7" s="377"/>
      <c r="P7" s="377"/>
    </row>
    <row r="8" spans="1:16" ht="15.75">
      <c r="A8" s="102" t="s">
        <v>10</v>
      </c>
      <c r="B8" s="103"/>
      <c r="C8" s="104"/>
      <c r="D8" s="103"/>
      <c r="E8" s="105"/>
      <c r="F8" s="103"/>
      <c r="G8" s="105"/>
      <c r="H8" s="103"/>
      <c r="I8" s="105"/>
      <c r="J8" s="103"/>
      <c r="K8" s="105"/>
      <c r="L8" s="103"/>
      <c r="M8" s="105"/>
      <c r="N8" s="103"/>
      <c r="O8" s="105"/>
      <c r="P8" s="103"/>
    </row>
    <row r="9" spans="1:16" ht="15.75">
      <c r="A9" s="204" t="s">
        <v>143</v>
      </c>
      <c r="B9" s="205" t="s">
        <v>38</v>
      </c>
      <c r="C9" s="97" t="s">
        <v>48</v>
      </c>
      <c r="D9" s="109">
        <v>298500</v>
      </c>
      <c r="E9" s="110">
        <v>0</v>
      </c>
      <c r="F9" s="109">
        <v>0</v>
      </c>
      <c r="G9" s="110">
        <v>0</v>
      </c>
      <c r="H9" s="109">
        <v>0</v>
      </c>
      <c r="I9" s="110">
        <v>0</v>
      </c>
      <c r="J9" s="109">
        <v>0</v>
      </c>
      <c r="K9" s="110">
        <v>0</v>
      </c>
      <c r="L9" s="109">
        <v>0</v>
      </c>
      <c r="M9" s="110">
        <v>0</v>
      </c>
      <c r="N9" s="109">
        <v>0</v>
      </c>
      <c r="O9" s="110">
        <v>0</v>
      </c>
      <c r="P9" s="109">
        <f>SUM(D9:O9)</f>
        <v>298500</v>
      </c>
    </row>
    <row r="10" spans="1:16" ht="15.75">
      <c r="A10" s="208" t="s">
        <v>144</v>
      </c>
      <c r="B10" s="205" t="s">
        <v>65</v>
      </c>
      <c r="C10" s="209" t="s">
        <v>48</v>
      </c>
      <c r="D10" s="109">
        <v>0</v>
      </c>
      <c r="E10" s="110">
        <v>0</v>
      </c>
      <c r="F10" s="109">
        <v>0</v>
      </c>
      <c r="G10" s="110">
        <v>0</v>
      </c>
      <c r="H10" s="109">
        <v>0</v>
      </c>
      <c r="I10" s="110">
        <v>0</v>
      </c>
      <c r="J10" s="109">
        <v>0</v>
      </c>
      <c r="K10" s="110">
        <v>0</v>
      </c>
      <c r="L10" s="109">
        <v>0</v>
      </c>
      <c r="M10" s="110">
        <v>0</v>
      </c>
      <c r="N10" s="109">
        <v>0</v>
      </c>
      <c r="O10" s="110">
        <v>0</v>
      </c>
      <c r="P10" s="109">
        <f>SUM(D10:O10)</f>
        <v>0</v>
      </c>
    </row>
    <row r="11" spans="1:16" ht="15.75">
      <c r="A11" s="206"/>
      <c r="B11" s="197"/>
      <c r="C11" s="207"/>
      <c r="D11" s="107"/>
      <c r="E11" s="108"/>
      <c r="F11" s="107"/>
      <c r="G11" s="108"/>
      <c r="H11" s="107"/>
      <c r="I11" s="108"/>
      <c r="J11" s="107"/>
      <c r="K11" s="108"/>
      <c r="L11" s="107"/>
      <c r="M11" s="108"/>
      <c r="N11" s="107"/>
      <c r="O11" s="108"/>
      <c r="P11" s="107"/>
    </row>
    <row r="12" spans="1:16" s="101" customFormat="1" ht="16.5" thickBot="1">
      <c r="A12" s="98" t="s">
        <v>49</v>
      </c>
      <c r="B12" s="99"/>
      <c r="C12" s="100"/>
      <c r="D12" s="111">
        <f aca="true" t="shared" si="0" ref="D12:P12">SUM(D9:D10)</f>
        <v>298500</v>
      </c>
      <c r="E12" s="112">
        <f t="shared" si="0"/>
        <v>0</v>
      </c>
      <c r="F12" s="111">
        <f t="shared" si="0"/>
        <v>0</v>
      </c>
      <c r="G12" s="112">
        <f t="shared" si="0"/>
        <v>0</v>
      </c>
      <c r="H12" s="111">
        <f t="shared" si="0"/>
        <v>0</v>
      </c>
      <c r="I12" s="112">
        <f t="shared" si="0"/>
        <v>0</v>
      </c>
      <c r="J12" s="111">
        <f t="shared" si="0"/>
        <v>0</v>
      </c>
      <c r="K12" s="112">
        <f t="shared" si="0"/>
        <v>0</v>
      </c>
      <c r="L12" s="111">
        <f t="shared" si="0"/>
        <v>0</v>
      </c>
      <c r="M12" s="112">
        <f t="shared" si="0"/>
        <v>0</v>
      </c>
      <c r="N12" s="111">
        <f t="shared" si="0"/>
        <v>0</v>
      </c>
      <c r="O12" s="112">
        <f t="shared" si="0"/>
        <v>0</v>
      </c>
      <c r="P12" s="111">
        <f t="shared" si="0"/>
        <v>298500</v>
      </c>
    </row>
    <row r="13" ht="16.5" thickTop="1"/>
    <row r="15" ht="18.75">
      <c r="A15" s="68" t="s">
        <v>137</v>
      </c>
    </row>
  </sheetData>
  <sheetProtection/>
  <mergeCells count="20">
    <mergeCell ref="D4:P4"/>
    <mergeCell ref="D5:D7"/>
    <mergeCell ref="A1:P1"/>
    <mergeCell ref="A2:P2"/>
    <mergeCell ref="A3:P3"/>
    <mergeCell ref="A4:A7"/>
    <mergeCell ref="B4:B7"/>
    <mergeCell ref="C4:C7"/>
    <mergeCell ref="G5:G7"/>
    <mergeCell ref="H5:H7"/>
    <mergeCell ref="M5:M7"/>
    <mergeCell ref="N5:N7"/>
    <mergeCell ref="E5:E7"/>
    <mergeCell ref="F5:F7"/>
    <mergeCell ref="O5:O7"/>
    <mergeCell ref="P5:P7"/>
    <mergeCell ref="K5:K7"/>
    <mergeCell ref="L5:L7"/>
    <mergeCell ref="I5:I7"/>
    <mergeCell ref="J5:J7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H24" sqref="H24"/>
    </sheetView>
  </sheetViews>
  <sheetFormatPr defaultColWidth="9.140625" defaultRowHeight="23.25"/>
  <cols>
    <col min="1" max="1" width="17.57421875" style="144" customWidth="1"/>
    <col min="2" max="2" width="9.7109375" style="144" customWidth="1"/>
    <col min="3" max="3" width="9.8515625" style="144" customWidth="1"/>
    <col min="4" max="4" width="9.7109375" style="144" customWidth="1"/>
    <col min="5" max="5" width="9.8515625" style="144" customWidth="1"/>
    <col min="6" max="6" width="8.8515625" style="144" customWidth="1"/>
    <col min="7" max="7" width="8.140625" style="144" customWidth="1"/>
    <col min="8" max="8" width="9.00390625" style="144" customWidth="1"/>
    <col min="9" max="9" width="7.8515625" style="144" customWidth="1"/>
    <col min="10" max="10" width="7.00390625" style="144" customWidth="1"/>
    <col min="11" max="11" width="8.8515625" style="144" customWidth="1"/>
    <col min="12" max="12" width="7.140625" style="144" customWidth="1"/>
    <col min="13" max="13" width="8.00390625" style="144" customWidth="1"/>
    <col min="14" max="14" width="9.7109375" style="144" customWidth="1"/>
    <col min="15" max="15" width="7.57421875" style="144" customWidth="1"/>
    <col min="16" max="16" width="7.8515625" style="144" customWidth="1"/>
    <col min="17" max="17" width="9.140625" style="144" customWidth="1"/>
    <col min="18" max="16384" width="9.140625" style="144" customWidth="1"/>
  </cols>
  <sheetData>
    <row r="1" spans="1:17" ht="12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17" ht="12">
      <c r="A2" s="432" t="s">
        <v>199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</row>
    <row r="3" spans="1:17" ht="12">
      <c r="A3" s="433" t="s">
        <v>246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17" ht="12">
      <c r="A4" s="427" t="s">
        <v>1</v>
      </c>
      <c r="B4" s="427" t="s">
        <v>26</v>
      </c>
      <c r="C4" s="434" t="s">
        <v>203</v>
      </c>
      <c r="D4" s="437" t="s">
        <v>386</v>
      </c>
      <c r="E4" s="437" t="s">
        <v>49</v>
      </c>
      <c r="F4" s="440" t="s">
        <v>117</v>
      </c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2"/>
    </row>
    <row r="5" spans="1:17" ht="12">
      <c r="A5" s="428"/>
      <c r="B5" s="428"/>
      <c r="C5" s="435"/>
      <c r="D5" s="438"/>
      <c r="E5" s="428"/>
      <c r="F5" s="427" t="s">
        <v>173</v>
      </c>
      <c r="G5" s="427" t="s">
        <v>174</v>
      </c>
      <c r="H5" s="427" t="s">
        <v>175</v>
      </c>
      <c r="I5" s="427" t="s">
        <v>176</v>
      </c>
      <c r="J5" s="427" t="s">
        <v>177</v>
      </c>
      <c r="K5" s="427" t="s">
        <v>178</v>
      </c>
      <c r="L5" s="427" t="s">
        <v>179</v>
      </c>
      <c r="M5" s="427" t="s">
        <v>180</v>
      </c>
      <c r="N5" s="427" t="s">
        <v>181</v>
      </c>
      <c r="O5" s="427" t="s">
        <v>182</v>
      </c>
      <c r="P5" s="427" t="s">
        <v>183</v>
      </c>
      <c r="Q5" s="427" t="s">
        <v>32</v>
      </c>
    </row>
    <row r="6" spans="1:17" ht="15.75" customHeight="1">
      <c r="A6" s="428"/>
      <c r="B6" s="428"/>
      <c r="C6" s="435"/>
      <c r="D6" s="438"/>
      <c r="E6" s="428"/>
      <c r="F6" s="428"/>
      <c r="G6" s="428"/>
      <c r="H6" s="428"/>
      <c r="I6" s="428"/>
      <c r="J6" s="428"/>
      <c r="K6" s="428"/>
      <c r="L6" s="428"/>
      <c r="M6" s="430"/>
      <c r="N6" s="428"/>
      <c r="O6" s="428"/>
      <c r="P6" s="428"/>
      <c r="Q6" s="428"/>
    </row>
    <row r="7" spans="1:17" ht="15.75" customHeight="1">
      <c r="A7" s="429"/>
      <c r="B7" s="429"/>
      <c r="C7" s="436"/>
      <c r="D7" s="439"/>
      <c r="E7" s="429"/>
      <c r="F7" s="429"/>
      <c r="G7" s="429"/>
      <c r="H7" s="429"/>
      <c r="I7" s="429"/>
      <c r="J7" s="429"/>
      <c r="K7" s="429"/>
      <c r="L7" s="429"/>
      <c r="M7" s="431"/>
      <c r="N7" s="429"/>
      <c r="O7" s="429"/>
      <c r="P7" s="429"/>
      <c r="Q7" s="429"/>
    </row>
    <row r="8" spans="1:17" ht="12">
      <c r="A8" s="145" t="s">
        <v>10</v>
      </c>
      <c r="B8" s="146"/>
      <c r="C8" s="147"/>
      <c r="D8" s="146"/>
      <c r="E8" s="146"/>
      <c r="F8" s="146"/>
      <c r="G8" s="147"/>
      <c r="H8" s="146"/>
      <c r="I8" s="147"/>
      <c r="J8" s="146"/>
      <c r="K8" s="147"/>
      <c r="L8" s="146"/>
      <c r="M8" s="147"/>
      <c r="N8" s="146"/>
      <c r="O8" s="147"/>
      <c r="P8" s="146"/>
      <c r="Q8" s="146"/>
    </row>
    <row r="9" spans="1:17" ht="12">
      <c r="A9" s="148" t="s">
        <v>32</v>
      </c>
      <c r="B9" s="149">
        <v>7615690</v>
      </c>
      <c r="C9" s="150">
        <v>7144912</v>
      </c>
      <c r="D9" s="149">
        <v>0</v>
      </c>
      <c r="E9" s="149">
        <f aca="true" t="shared" si="0" ref="E9:E19">SUM(C9:D9)</f>
        <v>7144912</v>
      </c>
      <c r="F9" s="149">
        <v>0</v>
      </c>
      <c r="G9" s="150">
        <v>0</v>
      </c>
      <c r="H9" s="149">
        <v>0</v>
      </c>
      <c r="I9" s="150">
        <v>0</v>
      </c>
      <c r="J9" s="149">
        <v>0</v>
      </c>
      <c r="K9" s="150">
        <v>0</v>
      </c>
      <c r="L9" s="149">
        <v>0</v>
      </c>
      <c r="M9" s="150">
        <v>0</v>
      </c>
      <c r="N9" s="149">
        <v>0</v>
      </c>
      <c r="O9" s="150">
        <v>0</v>
      </c>
      <c r="P9" s="149">
        <v>0</v>
      </c>
      <c r="Q9" s="149">
        <v>7144912</v>
      </c>
    </row>
    <row r="10" spans="1:17" ht="12">
      <c r="A10" s="151" t="s">
        <v>63</v>
      </c>
      <c r="B10" s="152">
        <v>2178220</v>
      </c>
      <c r="C10" s="153">
        <v>2142797</v>
      </c>
      <c r="D10" s="152">
        <v>0</v>
      </c>
      <c r="E10" s="152">
        <f t="shared" si="0"/>
        <v>2142797</v>
      </c>
      <c r="F10" s="152">
        <v>2142797</v>
      </c>
      <c r="G10" s="153">
        <v>0</v>
      </c>
      <c r="H10" s="152">
        <v>0</v>
      </c>
      <c r="I10" s="153">
        <v>0</v>
      </c>
      <c r="J10" s="152">
        <v>0</v>
      </c>
      <c r="K10" s="153">
        <v>0</v>
      </c>
      <c r="L10" s="152">
        <v>0</v>
      </c>
      <c r="M10" s="153">
        <v>0</v>
      </c>
      <c r="N10" s="152">
        <v>0</v>
      </c>
      <c r="O10" s="153">
        <v>0</v>
      </c>
      <c r="P10" s="152">
        <v>0</v>
      </c>
      <c r="Q10" s="152">
        <v>0</v>
      </c>
    </row>
    <row r="11" spans="1:17" ht="12">
      <c r="A11" s="151" t="s">
        <v>64</v>
      </c>
      <c r="B11" s="152">
        <v>7148800</v>
      </c>
      <c r="C11" s="153">
        <v>5838781</v>
      </c>
      <c r="D11" s="152">
        <v>0</v>
      </c>
      <c r="E11" s="152">
        <f t="shared" si="0"/>
        <v>5838781</v>
      </c>
      <c r="F11" s="152">
        <v>4707071</v>
      </c>
      <c r="G11" s="153">
        <v>0</v>
      </c>
      <c r="H11" s="152">
        <v>927925</v>
      </c>
      <c r="I11" s="153">
        <v>0</v>
      </c>
      <c r="J11" s="152">
        <v>0</v>
      </c>
      <c r="K11" s="153">
        <v>203785</v>
      </c>
      <c r="L11" s="152">
        <v>0</v>
      </c>
      <c r="M11" s="153">
        <v>0</v>
      </c>
      <c r="N11" s="152">
        <v>0</v>
      </c>
      <c r="O11" s="153">
        <v>0</v>
      </c>
      <c r="P11" s="152">
        <v>0</v>
      </c>
      <c r="Q11" s="152">
        <v>0</v>
      </c>
    </row>
    <row r="12" spans="1:17" ht="12">
      <c r="A12" s="151" t="s">
        <v>33</v>
      </c>
      <c r="B12" s="152">
        <v>713000</v>
      </c>
      <c r="C12" s="153">
        <v>485492</v>
      </c>
      <c r="D12" s="152">
        <v>0</v>
      </c>
      <c r="E12" s="152">
        <f t="shared" si="0"/>
        <v>485492</v>
      </c>
      <c r="F12" s="152">
        <v>404968</v>
      </c>
      <c r="G12" s="153">
        <v>0</v>
      </c>
      <c r="H12" s="152">
        <v>45274</v>
      </c>
      <c r="I12" s="153">
        <v>0</v>
      </c>
      <c r="J12" s="152">
        <v>0</v>
      </c>
      <c r="K12" s="153">
        <v>35250</v>
      </c>
      <c r="L12" s="152">
        <v>0</v>
      </c>
      <c r="M12" s="153">
        <v>0</v>
      </c>
      <c r="N12" s="152">
        <v>0</v>
      </c>
      <c r="O12" s="153">
        <v>0</v>
      </c>
      <c r="P12" s="152">
        <v>0</v>
      </c>
      <c r="Q12" s="152">
        <v>0</v>
      </c>
    </row>
    <row r="13" spans="1:17" ht="12">
      <c r="A13" s="151" t="s">
        <v>34</v>
      </c>
      <c r="B13" s="152">
        <v>2415550</v>
      </c>
      <c r="C13" s="153">
        <v>1533514.41</v>
      </c>
      <c r="D13" s="152">
        <v>0</v>
      </c>
      <c r="E13" s="152">
        <f t="shared" si="0"/>
        <v>1533514.41</v>
      </c>
      <c r="F13" s="152">
        <v>749151.21</v>
      </c>
      <c r="G13" s="153">
        <v>18723.2</v>
      </c>
      <c r="H13" s="152">
        <v>489216</v>
      </c>
      <c r="I13" s="153">
        <v>39540</v>
      </c>
      <c r="J13" s="152">
        <v>0</v>
      </c>
      <c r="K13" s="153">
        <v>6072</v>
      </c>
      <c r="L13" s="152">
        <v>0</v>
      </c>
      <c r="M13" s="153">
        <v>229892</v>
      </c>
      <c r="N13" s="152">
        <v>0</v>
      </c>
      <c r="O13" s="153">
        <v>920</v>
      </c>
      <c r="P13" s="152">
        <v>0</v>
      </c>
      <c r="Q13" s="152">
        <v>0</v>
      </c>
    </row>
    <row r="14" spans="1:17" ht="12">
      <c r="A14" s="151" t="s">
        <v>35</v>
      </c>
      <c r="B14" s="152">
        <v>1652500</v>
      </c>
      <c r="C14" s="153">
        <v>1243139.43</v>
      </c>
      <c r="D14" s="152">
        <v>0</v>
      </c>
      <c r="E14" s="152">
        <f t="shared" si="0"/>
        <v>1243139.43</v>
      </c>
      <c r="F14" s="152">
        <v>232736.05</v>
      </c>
      <c r="G14" s="153">
        <v>0</v>
      </c>
      <c r="H14" s="152">
        <v>749793.4</v>
      </c>
      <c r="I14" s="153">
        <v>50000</v>
      </c>
      <c r="J14" s="152">
        <v>0</v>
      </c>
      <c r="K14" s="153">
        <v>71099.98</v>
      </c>
      <c r="L14" s="152">
        <v>0</v>
      </c>
      <c r="M14" s="153">
        <v>41010</v>
      </c>
      <c r="N14" s="152">
        <v>0</v>
      </c>
      <c r="O14" s="153">
        <v>0</v>
      </c>
      <c r="P14" s="152">
        <v>98500</v>
      </c>
      <c r="Q14" s="152">
        <v>0</v>
      </c>
    </row>
    <row r="15" spans="1:17" ht="12">
      <c r="A15" s="151" t="s">
        <v>36</v>
      </c>
      <c r="B15" s="152">
        <v>433000</v>
      </c>
      <c r="C15" s="153">
        <v>366632.24</v>
      </c>
      <c r="D15" s="152">
        <v>0</v>
      </c>
      <c r="E15" s="152">
        <f t="shared" si="0"/>
        <v>366632.24</v>
      </c>
      <c r="F15" s="152">
        <v>227267.09</v>
      </c>
      <c r="G15" s="153">
        <v>0</v>
      </c>
      <c r="H15" s="152">
        <v>0</v>
      </c>
      <c r="I15" s="153">
        <v>0</v>
      </c>
      <c r="J15" s="152">
        <v>0</v>
      </c>
      <c r="K15" s="153">
        <v>0</v>
      </c>
      <c r="L15" s="152">
        <v>0</v>
      </c>
      <c r="M15" s="153">
        <v>0</v>
      </c>
      <c r="N15" s="152">
        <v>0</v>
      </c>
      <c r="O15" s="153">
        <v>0</v>
      </c>
      <c r="P15" s="152">
        <v>139365.15</v>
      </c>
      <c r="Q15" s="152">
        <v>0</v>
      </c>
    </row>
    <row r="16" spans="1:17" ht="12">
      <c r="A16" s="151" t="s">
        <v>37</v>
      </c>
      <c r="B16" s="152">
        <v>165150</v>
      </c>
      <c r="C16" s="153">
        <v>158150</v>
      </c>
      <c r="D16" s="152">
        <v>41790</v>
      </c>
      <c r="E16" s="152">
        <f t="shared" si="0"/>
        <v>199940</v>
      </c>
      <c r="F16" s="152">
        <v>52500</v>
      </c>
      <c r="G16" s="153">
        <v>0</v>
      </c>
      <c r="H16" s="152">
        <v>36400</v>
      </c>
      <c r="I16" s="153">
        <v>0</v>
      </c>
      <c r="J16" s="152">
        <v>0</v>
      </c>
      <c r="K16" s="153">
        <v>0</v>
      </c>
      <c r="L16" s="152">
        <v>69250</v>
      </c>
      <c r="M16" s="153">
        <v>0</v>
      </c>
      <c r="N16" s="152">
        <v>41790</v>
      </c>
      <c r="O16" s="153">
        <v>0</v>
      </c>
      <c r="P16" s="152">
        <v>0</v>
      </c>
      <c r="Q16" s="152">
        <v>0</v>
      </c>
    </row>
    <row r="17" spans="1:17" ht="12">
      <c r="A17" s="151" t="s">
        <v>38</v>
      </c>
      <c r="B17" s="152">
        <v>2631590</v>
      </c>
      <c r="C17" s="153">
        <v>2147843</v>
      </c>
      <c r="D17" s="152">
        <v>862410</v>
      </c>
      <c r="E17" s="152">
        <f t="shared" si="0"/>
        <v>3010253</v>
      </c>
      <c r="F17" s="152">
        <v>0</v>
      </c>
      <c r="G17" s="153">
        <v>0</v>
      </c>
      <c r="H17" s="152">
        <v>0</v>
      </c>
      <c r="I17" s="153">
        <v>0</v>
      </c>
      <c r="J17" s="152">
        <v>0</v>
      </c>
      <c r="K17" s="153">
        <v>2012000</v>
      </c>
      <c r="L17" s="152">
        <v>0</v>
      </c>
      <c r="M17" s="153">
        <v>0</v>
      </c>
      <c r="N17" s="152">
        <v>998253</v>
      </c>
      <c r="O17" s="153">
        <v>0</v>
      </c>
      <c r="P17" s="152">
        <v>0</v>
      </c>
      <c r="Q17" s="152">
        <v>0</v>
      </c>
    </row>
    <row r="18" spans="1:17" ht="12">
      <c r="A18" s="151" t="s">
        <v>65</v>
      </c>
      <c r="B18" s="152">
        <v>0</v>
      </c>
      <c r="C18" s="153">
        <v>0</v>
      </c>
      <c r="D18" s="152">
        <v>0</v>
      </c>
      <c r="E18" s="152">
        <f t="shared" si="0"/>
        <v>0</v>
      </c>
      <c r="F18" s="152">
        <v>0</v>
      </c>
      <c r="G18" s="153">
        <v>0</v>
      </c>
      <c r="H18" s="152">
        <v>0</v>
      </c>
      <c r="I18" s="153">
        <v>0</v>
      </c>
      <c r="J18" s="152">
        <v>0</v>
      </c>
      <c r="K18" s="153">
        <v>0</v>
      </c>
      <c r="L18" s="152">
        <v>0</v>
      </c>
      <c r="M18" s="153">
        <v>0</v>
      </c>
      <c r="N18" s="152">
        <v>0</v>
      </c>
      <c r="O18" s="153">
        <v>0</v>
      </c>
      <c r="P18" s="152">
        <v>0</v>
      </c>
      <c r="Q18" s="152">
        <v>0</v>
      </c>
    </row>
    <row r="19" spans="1:17" ht="12">
      <c r="A19" s="148" t="s">
        <v>8</v>
      </c>
      <c r="B19" s="149">
        <v>1546500</v>
      </c>
      <c r="C19" s="150">
        <v>1346812</v>
      </c>
      <c r="D19" s="149">
        <v>0</v>
      </c>
      <c r="E19" s="149">
        <f t="shared" si="0"/>
        <v>1346812</v>
      </c>
      <c r="F19" s="149">
        <v>0</v>
      </c>
      <c r="G19" s="150">
        <v>0</v>
      </c>
      <c r="H19" s="149">
        <v>1346812</v>
      </c>
      <c r="I19" s="150">
        <v>0</v>
      </c>
      <c r="J19" s="149">
        <v>0</v>
      </c>
      <c r="K19" s="150">
        <v>0</v>
      </c>
      <c r="L19" s="149">
        <v>0</v>
      </c>
      <c r="M19" s="150">
        <v>0</v>
      </c>
      <c r="N19" s="149">
        <v>0</v>
      </c>
      <c r="O19" s="150">
        <v>0</v>
      </c>
      <c r="P19" s="149">
        <v>0</v>
      </c>
      <c r="Q19" s="149">
        <v>0</v>
      </c>
    </row>
    <row r="20" spans="1:17" s="157" customFormat="1" ht="12.75" thickBot="1">
      <c r="A20" s="154" t="s">
        <v>200</v>
      </c>
      <c r="B20" s="155">
        <f>SUM(B9:B19)</f>
        <v>26500000</v>
      </c>
      <c r="C20" s="156">
        <f>SUM(C9:C19)</f>
        <v>22408073.08</v>
      </c>
      <c r="D20" s="155">
        <f>SUM(D9:D19)</f>
        <v>904200</v>
      </c>
      <c r="E20" s="155">
        <f>SUM(E9:E19)</f>
        <v>23312273.08</v>
      </c>
      <c r="F20" s="155">
        <f>SUM(F9:F19)</f>
        <v>8516490.35</v>
      </c>
      <c r="G20" s="155">
        <f aca="true" t="shared" si="1" ref="G20:Q20">SUM(G9:G19)</f>
        <v>18723.2</v>
      </c>
      <c r="H20" s="155">
        <f t="shared" si="1"/>
        <v>3595420.4</v>
      </c>
      <c r="I20" s="155">
        <f t="shared" si="1"/>
        <v>89540</v>
      </c>
      <c r="J20" s="155">
        <f t="shared" si="1"/>
        <v>0</v>
      </c>
      <c r="K20" s="155">
        <f t="shared" si="1"/>
        <v>2328206.98</v>
      </c>
      <c r="L20" s="155">
        <f t="shared" si="1"/>
        <v>69250</v>
      </c>
      <c r="M20" s="155">
        <f t="shared" si="1"/>
        <v>270902</v>
      </c>
      <c r="N20" s="155">
        <f t="shared" si="1"/>
        <v>1040043</v>
      </c>
      <c r="O20" s="155">
        <f t="shared" si="1"/>
        <v>920</v>
      </c>
      <c r="P20" s="155">
        <f t="shared" si="1"/>
        <v>237865.15</v>
      </c>
      <c r="Q20" s="155">
        <f t="shared" si="1"/>
        <v>7144912</v>
      </c>
    </row>
    <row r="21" spans="1:17" ht="12.75" thickTop="1">
      <c r="A21" s="145" t="s">
        <v>21</v>
      </c>
      <c r="B21" s="149"/>
      <c r="C21" s="150"/>
      <c r="D21" s="149"/>
      <c r="E21" s="149"/>
      <c r="F21" s="149"/>
      <c r="G21" s="150"/>
      <c r="H21" s="149"/>
      <c r="I21" s="150"/>
      <c r="J21" s="149"/>
      <c r="K21" s="150"/>
      <c r="L21" s="149"/>
      <c r="M21" s="150"/>
      <c r="N21" s="149"/>
      <c r="O21" s="150"/>
      <c r="P21" s="149"/>
      <c r="Q21" s="149"/>
    </row>
    <row r="22" spans="1:17" ht="12">
      <c r="A22" s="158" t="s">
        <v>2</v>
      </c>
      <c r="B22" s="149">
        <v>130000</v>
      </c>
      <c r="C22" s="150">
        <v>144461</v>
      </c>
      <c r="D22" s="149">
        <v>0</v>
      </c>
      <c r="E22" s="149">
        <f aca="true" t="shared" si="2" ref="E22:E30">SUM(C22:D22)</f>
        <v>144461</v>
      </c>
      <c r="F22" s="149">
        <v>0</v>
      </c>
      <c r="G22" s="150">
        <v>0</v>
      </c>
      <c r="H22" s="149">
        <v>0</v>
      </c>
      <c r="I22" s="150">
        <v>0</v>
      </c>
      <c r="J22" s="149">
        <v>0</v>
      </c>
      <c r="K22" s="150">
        <v>0</v>
      </c>
      <c r="L22" s="149">
        <v>0</v>
      </c>
      <c r="M22" s="150">
        <v>0</v>
      </c>
      <c r="N22" s="149">
        <v>0</v>
      </c>
      <c r="O22" s="150">
        <v>0</v>
      </c>
      <c r="P22" s="149">
        <v>0</v>
      </c>
      <c r="Q22" s="149">
        <v>0</v>
      </c>
    </row>
    <row r="23" spans="1:17" ht="12">
      <c r="A23" s="135" t="s">
        <v>387</v>
      </c>
      <c r="B23" s="152">
        <v>30000</v>
      </c>
      <c r="C23" s="153">
        <v>90485</v>
      </c>
      <c r="D23" s="152">
        <v>0</v>
      </c>
      <c r="E23" s="152">
        <f t="shared" si="2"/>
        <v>90485</v>
      </c>
      <c r="F23" s="152">
        <v>0</v>
      </c>
      <c r="G23" s="153">
        <v>0</v>
      </c>
      <c r="H23" s="152">
        <v>0</v>
      </c>
      <c r="I23" s="153">
        <v>0</v>
      </c>
      <c r="J23" s="152">
        <v>0</v>
      </c>
      <c r="K23" s="153">
        <v>0</v>
      </c>
      <c r="L23" s="152">
        <v>0</v>
      </c>
      <c r="M23" s="153">
        <v>0</v>
      </c>
      <c r="N23" s="152">
        <v>0</v>
      </c>
      <c r="O23" s="153">
        <v>0</v>
      </c>
      <c r="P23" s="152">
        <v>0</v>
      </c>
      <c r="Q23" s="152">
        <v>0</v>
      </c>
    </row>
    <row r="24" spans="1:17" ht="12">
      <c r="A24" s="134" t="s">
        <v>3</v>
      </c>
      <c r="B24" s="152">
        <v>300000</v>
      </c>
      <c r="C24" s="153">
        <v>90269.87</v>
      </c>
      <c r="D24" s="152">
        <v>0</v>
      </c>
      <c r="E24" s="152">
        <f t="shared" si="2"/>
        <v>90269.87</v>
      </c>
      <c r="F24" s="152">
        <v>0</v>
      </c>
      <c r="G24" s="153">
        <v>0</v>
      </c>
      <c r="H24" s="152">
        <v>0</v>
      </c>
      <c r="I24" s="153">
        <v>0</v>
      </c>
      <c r="J24" s="152">
        <v>0</v>
      </c>
      <c r="K24" s="153">
        <v>0</v>
      </c>
      <c r="L24" s="152">
        <v>0</v>
      </c>
      <c r="M24" s="153">
        <v>0</v>
      </c>
      <c r="N24" s="152">
        <v>0</v>
      </c>
      <c r="O24" s="153">
        <v>0</v>
      </c>
      <c r="P24" s="152">
        <v>0</v>
      </c>
      <c r="Q24" s="152">
        <v>0</v>
      </c>
    </row>
    <row r="25" spans="1:17" ht="12">
      <c r="A25" s="165" t="s">
        <v>4</v>
      </c>
      <c r="B25" s="152">
        <v>400000</v>
      </c>
      <c r="C25" s="153">
        <v>690551</v>
      </c>
      <c r="D25" s="152">
        <v>0</v>
      </c>
      <c r="E25" s="152">
        <f t="shared" si="2"/>
        <v>690551</v>
      </c>
      <c r="F25" s="152">
        <v>0</v>
      </c>
      <c r="G25" s="153">
        <v>0</v>
      </c>
      <c r="H25" s="152">
        <v>0</v>
      </c>
      <c r="I25" s="153">
        <v>0</v>
      </c>
      <c r="J25" s="152">
        <v>0</v>
      </c>
      <c r="K25" s="153">
        <v>0</v>
      </c>
      <c r="L25" s="152">
        <v>0</v>
      </c>
      <c r="M25" s="153">
        <v>0</v>
      </c>
      <c r="N25" s="152">
        <v>0</v>
      </c>
      <c r="O25" s="153">
        <v>0</v>
      </c>
      <c r="P25" s="152">
        <v>0</v>
      </c>
      <c r="Q25" s="152">
        <v>0</v>
      </c>
    </row>
    <row r="26" spans="1:17" ht="12">
      <c r="A26" s="134" t="s">
        <v>5</v>
      </c>
      <c r="B26" s="152">
        <v>82000</v>
      </c>
      <c r="C26" s="153">
        <v>2500</v>
      </c>
      <c r="D26" s="152">
        <v>0</v>
      </c>
      <c r="E26" s="152">
        <f t="shared" si="2"/>
        <v>2500</v>
      </c>
      <c r="F26" s="152">
        <v>0</v>
      </c>
      <c r="G26" s="153">
        <v>0</v>
      </c>
      <c r="H26" s="152">
        <v>0</v>
      </c>
      <c r="I26" s="153">
        <v>0</v>
      </c>
      <c r="J26" s="152">
        <v>0</v>
      </c>
      <c r="K26" s="153">
        <v>0</v>
      </c>
      <c r="L26" s="152">
        <v>0</v>
      </c>
      <c r="M26" s="153">
        <v>0</v>
      </c>
      <c r="N26" s="152">
        <v>0</v>
      </c>
      <c r="O26" s="153">
        <v>0</v>
      </c>
      <c r="P26" s="152">
        <v>0</v>
      </c>
      <c r="Q26" s="152">
        <v>0</v>
      </c>
    </row>
    <row r="27" spans="1:17" ht="12">
      <c r="A27" s="134" t="s">
        <v>6</v>
      </c>
      <c r="B27" s="152">
        <v>0</v>
      </c>
      <c r="C27" s="153">
        <v>2070</v>
      </c>
      <c r="D27" s="152">
        <v>0</v>
      </c>
      <c r="E27" s="152">
        <f t="shared" si="2"/>
        <v>2070</v>
      </c>
      <c r="F27" s="152">
        <v>0</v>
      </c>
      <c r="G27" s="153">
        <v>0</v>
      </c>
      <c r="H27" s="152">
        <v>0</v>
      </c>
      <c r="I27" s="153">
        <v>0</v>
      </c>
      <c r="J27" s="152">
        <v>0</v>
      </c>
      <c r="K27" s="153">
        <v>0</v>
      </c>
      <c r="L27" s="152">
        <v>0</v>
      </c>
      <c r="M27" s="153">
        <v>0</v>
      </c>
      <c r="N27" s="152">
        <v>0</v>
      </c>
      <c r="O27" s="153">
        <v>0</v>
      </c>
      <c r="P27" s="152">
        <v>0</v>
      </c>
      <c r="Q27" s="152">
        <v>0</v>
      </c>
    </row>
    <row r="28" spans="1:17" ht="12">
      <c r="A28" s="134" t="s">
        <v>7</v>
      </c>
      <c r="B28" s="152">
        <v>12438000</v>
      </c>
      <c r="C28" s="153">
        <v>14938229.71</v>
      </c>
      <c r="D28" s="152">
        <v>0</v>
      </c>
      <c r="E28" s="152">
        <f t="shared" si="2"/>
        <v>14938229.71</v>
      </c>
      <c r="F28" s="152">
        <v>0</v>
      </c>
      <c r="G28" s="153">
        <v>0</v>
      </c>
      <c r="H28" s="152">
        <v>0</v>
      </c>
      <c r="I28" s="153">
        <v>0</v>
      </c>
      <c r="J28" s="152">
        <v>0</v>
      </c>
      <c r="K28" s="153">
        <v>0</v>
      </c>
      <c r="L28" s="152">
        <v>0</v>
      </c>
      <c r="M28" s="153">
        <v>0</v>
      </c>
      <c r="N28" s="152">
        <v>0</v>
      </c>
      <c r="O28" s="153">
        <v>0</v>
      </c>
      <c r="P28" s="152">
        <v>0</v>
      </c>
      <c r="Q28" s="152">
        <v>0</v>
      </c>
    </row>
    <row r="29" spans="1:17" ht="12">
      <c r="A29" s="134" t="s">
        <v>388</v>
      </c>
      <c r="B29" s="152">
        <v>13120000</v>
      </c>
      <c r="C29" s="153">
        <v>12496216</v>
      </c>
      <c r="D29" s="152">
        <v>0</v>
      </c>
      <c r="E29" s="152">
        <f t="shared" si="2"/>
        <v>12496216</v>
      </c>
      <c r="F29" s="152">
        <v>0</v>
      </c>
      <c r="G29" s="153">
        <v>0</v>
      </c>
      <c r="H29" s="152">
        <v>0</v>
      </c>
      <c r="I29" s="153">
        <v>0</v>
      </c>
      <c r="J29" s="152">
        <v>0</v>
      </c>
      <c r="K29" s="153">
        <v>0</v>
      </c>
      <c r="L29" s="152">
        <v>0</v>
      </c>
      <c r="M29" s="153">
        <v>0</v>
      </c>
      <c r="N29" s="152">
        <v>0</v>
      </c>
      <c r="O29" s="153">
        <v>0</v>
      </c>
      <c r="P29" s="152">
        <v>0</v>
      </c>
      <c r="Q29" s="152">
        <v>0</v>
      </c>
    </row>
    <row r="30" spans="1:17" ht="12">
      <c r="A30" s="331" t="s">
        <v>385</v>
      </c>
      <c r="B30" s="149">
        <v>0</v>
      </c>
      <c r="C30" s="150">
        <v>0</v>
      </c>
      <c r="D30" s="149">
        <v>904200</v>
      </c>
      <c r="E30" s="149">
        <f t="shared" si="2"/>
        <v>904200</v>
      </c>
      <c r="F30" s="149"/>
      <c r="G30" s="150"/>
      <c r="H30" s="149"/>
      <c r="I30" s="150"/>
      <c r="J30" s="149"/>
      <c r="K30" s="150"/>
      <c r="L30" s="149"/>
      <c r="M30" s="150"/>
      <c r="N30" s="149"/>
      <c r="O30" s="150"/>
      <c r="P30" s="149"/>
      <c r="Q30" s="149"/>
    </row>
    <row r="31" spans="1:17" s="157" customFormat="1" ht="12.75" thickBot="1">
      <c r="A31" s="159" t="s">
        <v>201</v>
      </c>
      <c r="B31" s="160">
        <f>SUM(B22:B30)</f>
        <v>26500000</v>
      </c>
      <c r="C31" s="161">
        <f>SUM(C22:C30)</f>
        <v>28454782.58</v>
      </c>
      <c r="D31" s="160">
        <f>SUM(D22:D30)</f>
        <v>904200</v>
      </c>
      <c r="E31" s="160">
        <f>SUM(E22:E30)</f>
        <v>29358982.58</v>
      </c>
      <c r="F31" s="160">
        <f aca="true" t="shared" si="3" ref="F31:Q31">SUM(F22:F29)</f>
        <v>0</v>
      </c>
      <c r="G31" s="160">
        <f t="shared" si="3"/>
        <v>0</v>
      </c>
      <c r="H31" s="160">
        <f t="shared" si="3"/>
        <v>0</v>
      </c>
      <c r="I31" s="160">
        <f t="shared" si="3"/>
        <v>0</v>
      </c>
      <c r="J31" s="160">
        <f t="shared" si="3"/>
        <v>0</v>
      </c>
      <c r="K31" s="160">
        <f t="shared" si="3"/>
        <v>0</v>
      </c>
      <c r="L31" s="160">
        <f t="shared" si="3"/>
        <v>0</v>
      </c>
      <c r="M31" s="160">
        <f t="shared" si="3"/>
        <v>0</v>
      </c>
      <c r="N31" s="160">
        <f t="shared" si="3"/>
        <v>0</v>
      </c>
      <c r="O31" s="160">
        <f t="shared" si="3"/>
        <v>0</v>
      </c>
      <c r="P31" s="160">
        <f t="shared" si="3"/>
        <v>0</v>
      </c>
      <c r="Q31" s="160">
        <f t="shared" si="3"/>
        <v>0</v>
      </c>
    </row>
    <row r="32" spans="1:5" s="157" customFormat="1" ht="12.75" thickBot="1">
      <c r="A32" s="157" t="s">
        <v>202</v>
      </c>
      <c r="C32" s="162"/>
      <c r="D32" s="163"/>
      <c r="E32" s="164">
        <f>E31-E20</f>
        <v>6046709.5</v>
      </c>
    </row>
    <row r="33" ht="12.75" thickTop="1"/>
    <row r="36" spans="2:13" s="95" customFormat="1" ht="15.75">
      <c r="B36" s="426" t="s">
        <v>391</v>
      </c>
      <c r="C36" s="426"/>
      <c r="F36" s="426" t="s">
        <v>398</v>
      </c>
      <c r="G36" s="426"/>
      <c r="H36" s="426"/>
      <c r="K36" s="426" t="s">
        <v>394</v>
      </c>
      <c r="L36" s="426"/>
      <c r="M36" s="426"/>
    </row>
    <row r="37" spans="2:13" s="95" customFormat="1" ht="15.75">
      <c r="B37" s="426" t="s">
        <v>392</v>
      </c>
      <c r="C37" s="426"/>
      <c r="F37" s="426" t="s">
        <v>393</v>
      </c>
      <c r="G37" s="426"/>
      <c r="H37" s="426"/>
      <c r="K37" s="426" t="s">
        <v>395</v>
      </c>
      <c r="L37" s="426"/>
      <c r="M37" s="426"/>
    </row>
    <row r="38" spans="2:13" s="95" customFormat="1" ht="15.75">
      <c r="B38" s="426" t="s">
        <v>396</v>
      </c>
      <c r="C38" s="426"/>
      <c r="F38" s="426" t="s">
        <v>397</v>
      </c>
      <c r="G38" s="426"/>
      <c r="H38" s="426"/>
      <c r="K38" s="426" t="s">
        <v>399</v>
      </c>
      <c r="L38" s="426"/>
      <c r="M38" s="426"/>
    </row>
  </sheetData>
  <sheetProtection/>
  <mergeCells count="30">
    <mergeCell ref="F5:F7"/>
    <mergeCell ref="D4:D7"/>
    <mergeCell ref="O5:O7"/>
    <mergeCell ref="Q5:Q7"/>
    <mergeCell ref="J5:J7"/>
    <mergeCell ref="P5:P7"/>
    <mergeCell ref="K5:K7"/>
    <mergeCell ref="F4:Q4"/>
    <mergeCell ref="H5:H7"/>
    <mergeCell ref="I5:I7"/>
    <mergeCell ref="F38:H38"/>
    <mergeCell ref="F36:H36"/>
    <mergeCell ref="B36:C36"/>
    <mergeCell ref="A1:Q1"/>
    <mergeCell ref="A2:Q2"/>
    <mergeCell ref="A3:Q3"/>
    <mergeCell ref="A4:A7"/>
    <mergeCell ref="B4:B7"/>
    <mergeCell ref="C4:C7"/>
    <mergeCell ref="E4:E7"/>
    <mergeCell ref="K36:M36"/>
    <mergeCell ref="K37:M37"/>
    <mergeCell ref="K38:M38"/>
    <mergeCell ref="B37:C37"/>
    <mergeCell ref="N5:N7"/>
    <mergeCell ref="L5:L7"/>
    <mergeCell ref="G5:G7"/>
    <mergeCell ref="M5:M7"/>
    <mergeCell ref="B38:C38"/>
    <mergeCell ref="F37:H37"/>
  </mergeCells>
  <printOptions/>
  <pageMargins left="0" right="0" top="0.5511811023622047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40" sqref="E40"/>
    </sheetView>
  </sheetViews>
  <sheetFormatPr defaultColWidth="9.140625" defaultRowHeight="23.25"/>
  <cols>
    <col min="1" max="1" width="2.7109375" style="2" customWidth="1"/>
    <col min="2" max="2" width="23.7109375" style="2" customWidth="1"/>
    <col min="3" max="3" width="16.7109375" style="13" customWidth="1"/>
    <col min="4" max="4" width="15.421875" style="13" customWidth="1"/>
    <col min="5" max="5" width="17.7109375" style="2" customWidth="1"/>
    <col min="6" max="6" width="15.57421875" style="2" customWidth="1"/>
    <col min="7" max="7" width="16.7109375" style="13" customWidth="1"/>
    <col min="8" max="16384" width="9.140625" style="2" customWidth="1"/>
  </cols>
  <sheetData>
    <row r="1" spans="1:7" ht="21">
      <c r="A1" s="336" t="s">
        <v>0</v>
      </c>
      <c r="B1" s="336"/>
      <c r="C1" s="336"/>
      <c r="D1" s="336"/>
      <c r="E1" s="336"/>
      <c r="F1" s="336"/>
      <c r="G1" s="336"/>
    </row>
    <row r="2" spans="1:7" ht="21">
      <c r="A2" s="336" t="s">
        <v>96</v>
      </c>
      <c r="B2" s="336"/>
      <c r="C2" s="336"/>
      <c r="D2" s="336"/>
      <c r="E2" s="336"/>
      <c r="F2" s="336"/>
      <c r="G2" s="336"/>
    </row>
    <row r="3" spans="1:7" ht="21">
      <c r="A3" s="336" t="s">
        <v>244</v>
      </c>
      <c r="B3" s="336"/>
      <c r="C3" s="336"/>
      <c r="D3" s="336"/>
      <c r="E3" s="336"/>
      <c r="F3" s="336"/>
      <c r="G3" s="336"/>
    </row>
    <row r="4" ht="21">
      <c r="A4" s="4" t="s">
        <v>97</v>
      </c>
    </row>
    <row r="6" spans="1:7" s="6" customFormat="1" ht="18.75">
      <c r="A6" s="337" t="s">
        <v>53</v>
      </c>
      <c r="B6" s="338"/>
      <c r="C6" s="347" t="s">
        <v>101</v>
      </c>
      <c r="D6" s="348"/>
      <c r="E6" s="343" t="s">
        <v>102</v>
      </c>
      <c r="F6" s="343"/>
      <c r="G6" s="344"/>
    </row>
    <row r="7" spans="1:7" s="6" customFormat="1" ht="23.25" customHeight="1">
      <c r="A7" s="339"/>
      <c r="B7" s="340"/>
      <c r="C7" s="348"/>
      <c r="D7" s="348"/>
      <c r="E7" s="337" t="s">
        <v>103</v>
      </c>
      <c r="F7" s="349" t="s">
        <v>54</v>
      </c>
      <c r="G7" s="349"/>
    </row>
    <row r="8" spans="1:7" s="6" customFormat="1" ht="18.75">
      <c r="A8" s="341"/>
      <c r="B8" s="342"/>
      <c r="C8" s="252">
        <v>2561</v>
      </c>
      <c r="D8" s="253">
        <v>2560</v>
      </c>
      <c r="E8" s="350"/>
      <c r="F8" s="219">
        <v>2561</v>
      </c>
      <c r="G8" s="324">
        <v>2560</v>
      </c>
    </row>
    <row r="9" spans="1:7" s="6" customFormat="1" ht="18.75">
      <c r="A9" s="254" t="s">
        <v>98</v>
      </c>
      <c r="B9" s="17"/>
      <c r="C9" s="7"/>
      <c r="D9" s="5"/>
      <c r="E9" s="221"/>
      <c r="F9" s="5"/>
      <c r="G9" s="7"/>
    </row>
    <row r="10" spans="1:7" ht="21">
      <c r="A10" s="194"/>
      <c r="B10" s="21" t="s">
        <v>99</v>
      </c>
      <c r="C10" s="18">
        <v>695000</v>
      </c>
      <c r="D10" s="250">
        <v>695000</v>
      </c>
      <c r="E10" s="249" t="s">
        <v>189</v>
      </c>
      <c r="F10" s="250">
        <v>13619840</v>
      </c>
      <c r="G10" s="18">
        <v>13719690</v>
      </c>
    </row>
    <row r="11" spans="1:7" s="6" customFormat="1" ht="18.75">
      <c r="A11" s="127"/>
      <c r="B11" s="21" t="s">
        <v>184</v>
      </c>
      <c r="C11" s="18">
        <v>2754000</v>
      </c>
      <c r="D11" s="250">
        <v>2754000</v>
      </c>
      <c r="E11" s="249" t="s">
        <v>48</v>
      </c>
      <c r="F11" s="250"/>
      <c r="G11" s="18">
        <v>0</v>
      </c>
    </row>
    <row r="12" spans="1:7" ht="21">
      <c r="A12" s="194"/>
      <c r="B12" s="182" t="s">
        <v>185</v>
      </c>
      <c r="C12" s="18">
        <v>577957</v>
      </c>
      <c r="D12" s="250">
        <v>577957</v>
      </c>
      <c r="E12" s="249" t="s">
        <v>52</v>
      </c>
      <c r="F12" s="250"/>
      <c r="G12" s="18">
        <v>0</v>
      </c>
    </row>
    <row r="13" spans="1:7" ht="21">
      <c r="A13" s="194"/>
      <c r="B13" s="21" t="s">
        <v>186</v>
      </c>
      <c r="C13" s="18">
        <v>1554900</v>
      </c>
      <c r="D13" s="250">
        <v>1554900</v>
      </c>
      <c r="E13" s="249" t="s">
        <v>271</v>
      </c>
      <c r="F13" s="250"/>
      <c r="G13" s="18">
        <v>0</v>
      </c>
    </row>
    <row r="14" spans="1:7" ht="21">
      <c r="A14" s="194"/>
      <c r="B14" s="21" t="s">
        <v>187</v>
      </c>
      <c r="C14" s="18">
        <v>149500</v>
      </c>
      <c r="D14" s="250">
        <v>149500</v>
      </c>
      <c r="E14" s="249" t="s">
        <v>272</v>
      </c>
      <c r="F14" s="250"/>
      <c r="G14" s="18">
        <v>0</v>
      </c>
    </row>
    <row r="15" spans="1:7" ht="21">
      <c r="A15" s="194"/>
      <c r="B15" s="182" t="s">
        <v>188</v>
      </c>
      <c r="C15" s="18">
        <v>11965754</v>
      </c>
      <c r="D15" s="250">
        <v>11965754</v>
      </c>
      <c r="E15" s="249" t="s">
        <v>51</v>
      </c>
      <c r="F15" s="250">
        <v>12862324</v>
      </c>
      <c r="G15" s="18">
        <v>12825224</v>
      </c>
    </row>
    <row r="16" spans="1:7" ht="21">
      <c r="A16" s="194"/>
      <c r="B16" s="21" t="s">
        <v>211</v>
      </c>
      <c r="C16" s="18">
        <v>195000</v>
      </c>
      <c r="D16" s="250">
        <v>195000</v>
      </c>
      <c r="E16" s="249" t="s">
        <v>236</v>
      </c>
      <c r="F16" s="250">
        <v>10980</v>
      </c>
      <c r="G16" s="18">
        <v>10980</v>
      </c>
    </row>
    <row r="17" spans="1:7" ht="21">
      <c r="A17" s="194"/>
      <c r="B17" s="21" t="s">
        <v>234</v>
      </c>
      <c r="C17" s="18">
        <v>2737317</v>
      </c>
      <c r="D17" s="250">
        <v>2737317</v>
      </c>
      <c r="E17" s="119" t="s">
        <v>273</v>
      </c>
      <c r="F17" s="250"/>
      <c r="G17" s="18"/>
    </row>
    <row r="18" spans="1:7" ht="21">
      <c r="A18" s="194"/>
      <c r="B18" s="21" t="s">
        <v>235</v>
      </c>
      <c r="C18" s="18">
        <v>216200</v>
      </c>
      <c r="D18" s="250">
        <v>216200</v>
      </c>
      <c r="E18" s="121"/>
      <c r="F18" s="250"/>
      <c r="G18" s="18"/>
    </row>
    <row r="19" spans="1:7" ht="21">
      <c r="A19" s="127" t="s">
        <v>100</v>
      </c>
      <c r="B19" s="120"/>
      <c r="C19" s="18"/>
      <c r="D19" s="250"/>
      <c r="E19" s="121"/>
      <c r="F19" s="250"/>
      <c r="G19" s="18"/>
    </row>
    <row r="20" spans="1:7" ht="21">
      <c r="A20" s="194"/>
      <c r="B20" s="21" t="s">
        <v>190</v>
      </c>
      <c r="C20" s="18">
        <v>2483184</v>
      </c>
      <c r="D20" s="250">
        <v>2483184</v>
      </c>
      <c r="E20" s="121"/>
      <c r="F20" s="250"/>
      <c r="G20" s="18"/>
    </row>
    <row r="21" spans="1:7" ht="21">
      <c r="A21" s="194"/>
      <c r="B21" s="21" t="s">
        <v>191</v>
      </c>
      <c r="C21" s="18"/>
      <c r="D21" s="250">
        <v>0</v>
      </c>
      <c r="E21" s="121"/>
      <c r="F21" s="250"/>
      <c r="G21" s="18"/>
    </row>
    <row r="22" spans="1:7" ht="21">
      <c r="A22" s="194"/>
      <c r="B22" s="21" t="s">
        <v>241</v>
      </c>
      <c r="C22" s="18">
        <v>190490</v>
      </c>
      <c r="D22" s="250">
        <v>175500</v>
      </c>
      <c r="E22" s="121"/>
      <c r="F22" s="250"/>
      <c r="G22" s="18"/>
    </row>
    <row r="23" spans="1:7" ht="21">
      <c r="A23" s="194"/>
      <c r="B23" s="21" t="s">
        <v>192</v>
      </c>
      <c r="C23" s="18">
        <v>63500</v>
      </c>
      <c r="D23" s="250">
        <v>63500</v>
      </c>
      <c r="E23" s="121"/>
      <c r="F23" s="250"/>
      <c r="G23" s="18"/>
    </row>
    <row r="24" spans="1:7" ht="21">
      <c r="A24" s="194"/>
      <c r="B24" s="21" t="s">
        <v>193</v>
      </c>
      <c r="C24" s="18">
        <v>55000</v>
      </c>
      <c r="D24" s="250">
        <v>50000</v>
      </c>
      <c r="E24" s="121"/>
      <c r="F24" s="250"/>
      <c r="G24" s="18"/>
    </row>
    <row r="25" spans="1:7" ht="21">
      <c r="A25" s="194"/>
      <c r="B25" s="21" t="s">
        <v>194</v>
      </c>
      <c r="C25" s="18">
        <v>10000</v>
      </c>
      <c r="D25" s="250">
        <v>20000</v>
      </c>
      <c r="E25" s="121"/>
      <c r="F25" s="250"/>
      <c r="G25" s="18"/>
    </row>
    <row r="26" spans="1:7" ht="21">
      <c r="A26" s="194"/>
      <c r="B26" s="21" t="s">
        <v>195</v>
      </c>
      <c r="C26" s="18"/>
      <c r="D26" s="250">
        <v>0</v>
      </c>
      <c r="E26" s="121"/>
      <c r="F26" s="250"/>
      <c r="G26" s="18"/>
    </row>
    <row r="27" spans="1:7" ht="21">
      <c r="A27" s="194"/>
      <c r="B27" s="21" t="s">
        <v>242</v>
      </c>
      <c r="C27" s="18">
        <v>2845342</v>
      </c>
      <c r="D27" s="250">
        <v>2918082</v>
      </c>
      <c r="E27" s="121"/>
      <c r="F27" s="250"/>
      <c r="G27" s="18"/>
    </row>
    <row r="28" spans="1:7" ht="21">
      <c r="A28" s="15"/>
      <c r="B28" s="12"/>
      <c r="C28" s="7"/>
      <c r="D28" s="5"/>
      <c r="E28" s="3"/>
      <c r="F28" s="5"/>
      <c r="G28" s="7"/>
    </row>
    <row r="29" spans="1:7" s="4" customFormat="1" ht="21">
      <c r="A29" s="345" t="s">
        <v>49</v>
      </c>
      <c r="B29" s="346"/>
      <c r="C29" s="10">
        <f>SUM(C10:C28)</f>
        <v>26493144</v>
      </c>
      <c r="D29" s="251">
        <f>SUM(D9:D28)</f>
        <v>26555894</v>
      </c>
      <c r="E29" s="26"/>
      <c r="F29" s="251">
        <f>SUM(F9:F28)</f>
        <v>26493144</v>
      </c>
      <c r="G29" s="10">
        <f>SUM(G9:G28)</f>
        <v>26555894</v>
      </c>
    </row>
    <row r="31" ht="21">
      <c r="A31" s="4" t="s">
        <v>274</v>
      </c>
    </row>
    <row r="32" ht="21">
      <c r="B32" s="2" t="s">
        <v>278</v>
      </c>
    </row>
    <row r="33" ht="21">
      <c r="B33" s="2" t="s">
        <v>275</v>
      </c>
    </row>
    <row r="34" ht="21">
      <c r="B34" s="2" t="s">
        <v>276</v>
      </c>
    </row>
    <row r="35" ht="21">
      <c r="B35" s="2" t="s">
        <v>277</v>
      </c>
    </row>
  </sheetData>
  <sheetProtection/>
  <mergeCells count="9">
    <mergeCell ref="A6:B8"/>
    <mergeCell ref="E6:G6"/>
    <mergeCell ref="A29:B29"/>
    <mergeCell ref="A1:G1"/>
    <mergeCell ref="A2:G2"/>
    <mergeCell ref="A3:G3"/>
    <mergeCell ref="C6:D7"/>
    <mergeCell ref="F7:G7"/>
    <mergeCell ref="E7:E8"/>
  </mergeCells>
  <printOptions/>
  <pageMargins left="0.11811023622047245" right="0.11811023622047245" top="0.7480314960629921" bottom="0.35433070866141736" header="0.31496062992125984" footer="0.31496062992125984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23.25"/>
  <cols>
    <col min="1" max="1" width="16.8515625" style="95" customWidth="1"/>
    <col min="2" max="2" width="8.57421875" style="95" customWidth="1"/>
    <col min="3" max="3" width="9.00390625" style="95" customWidth="1"/>
    <col min="4" max="4" width="8.00390625" style="95" customWidth="1"/>
    <col min="5" max="5" width="7.57421875" style="95" customWidth="1"/>
    <col min="6" max="6" width="8.7109375" style="95" customWidth="1"/>
    <col min="7" max="7" width="8.00390625" style="95" customWidth="1"/>
    <col min="8" max="8" width="7.57421875" style="95" customWidth="1"/>
    <col min="9" max="9" width="8.28125" style="95" customWidth="1"/>
    <col min="10" max="10" width="7.8515625" style="95" customWidth="1"/>
    <col min="11" max="11" width="7.28125" style="95" customWidth="1"/>
    <col min="12" max="12" width="9.00390625" style="95" customWidth="1"/>
    <col min="13" max="14" width="7.8515625" style="95" customWidth="1"/>
    <col min="15" max="15" width="8.57421875" style="95" customWidth="1"/>
    <col min="16" max="16" width="7.57421875" style="95" customWidth="1"/>
    <col min="17" max="17" width="8.00390625" style="95" customWidth="1"/>
    <col min="18" max="18" width="7.8515625" style="95" customWidth="1"/>
    <col min="19" max="16384" width="9.140625" style="95" customWidth="1"/>
  </cols>
  <sheetData>
    <row r="1" spans="1:18" ht="18.75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8.75">
      <c r="A2" s="421" t="s">
        <v>204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18" ht="18.75">
      <c r="A3" s="422" t="s">
        <v>246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</row>
    <row r="4" spans="1:18" ht="15.75" customHeight="1">
      <c r="A4" s="416" t="s">
        <v>1</v>
      </c>
      <c r="B4" s="416" t="s">
        <v>26</v>
      </c>
      <c r="C4" s="450" t="s">
        <v>203</v>
      </c>
      <c r="D4" s="437" t="s">
        <v>386</v>
      </c>
      <c r="E4" s="447" t="s">
        <v>205</v>
      </c>
      <c r="F4" s="447" t="s">
        <v>49</v>
      </c>
      <c r="G4" s="423" t="s">
        <v>117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5"/>
    </row>
    <row r="5" spans="1:18" ht="15.75">
      <c r="A5" s="417"/>
      <c r="B5" s="417"/>
      <c r="C5" s="451"/>
      <c r="D5" s="438"/>
      <c r="E5" s="448"/>
      <c r="F5" s="417"/>
      <c r="G5" s="416" t="s">
        <v>173</v>
      </c>
      <c r="H5" s="418" t="s">
        <v>174</v>
      </c>
      <c r="I5" s="416" t="s">
        <v>175</v>
      </c>
      <c r="J5" s="416" t="s">
        <v>176</v>
      </c>
      <c r="K5" s="443" t="s">
        <v>177</v>
      </c>
      <c r="L5" s="418" t="s">
        <v>178</v>
      </c>
      <c r="M5" s="416" t="s">
        <v>179</v>
      </c>
      <c r="N5" s="427" t="s">
        <v>180</v>
      </c>
      <c r="O5" s="418" t="s">
        <v>181</v>
      </c>
      <c r="P5" s="418" t="s">
        <v>182</v>
      </c>
      <c r="Q5" s="418" t="s">
        <v>183</v>
      </c>
      <c r="R5" s="416" t="s">
        <v>32</v>
      </c>
    </row>
    <row r="6" spans="1:18" ht="15.75" customHeight="1">
      <c r="A6" s="417"/>
      <c r="B6" s="417"/>
      <c r="C6" s="451"/>
      <c r="D6" s="438"/>
      <c r="E6" s="448"/>
      <c r="F6" s="417"/>
      <c r="G6" s="417"/>
      <c r="H6" s="445"/>
      <c r="I6" s="417"/>
      <c r="J6" s="417"/>
      <c r="K6" s="413"/>
      <c r="L6" s="445"/>
      <c r="M6" s="417"/>
      <c r="N6" s="430"/>
      <c r="O6" s="445"/>
      <c r="P6" s="445"/>
      <c r="Q6" s="445"/>
      <c r="R6" s="417"/>
    </row>
    <row r="7" spans="1:18" ht="15.75" customHeight="1">
      <c r="A7" s="377"/>
      <c r="B7" s="377"/>
      <c r="C7" s="452"/>
      <c r="D7" s="439"/>
      <c r="E7" s="449"/>
      <c r="F7" s="377"/>
      <c r="G7" s="377"/>
      <c r="H7" s="446"/>
      <c r="I7" s="377"/>
      <c r="J7" s="377"/>
      <c r="K7" s="444"/>
      <c r="L7" s="446"/>
      <c r="M7" s="377"/>
      <c r="N7" s="431"/>
      <c r="O7" s="446"/>
      <c r="P7" s="446"/>
      <c r="Q7" s="446"/>
      <c r="R7" s="377"/>
    </row>
    <row r="8" spans="1:18" ht="15.75">
      <c r="A8" s="130" t="s">
        <v>10</v>
      </c>
      <c r="B8" s="139"/>
      <c r="C8" s="140"/>
      <c r="D8" s="139"/>
      <c r="E8" s="139"/>
      <c r="F8" s="139"/>
      <c r="G8" s="139"/>
      <c r="H8" s="140"/>
      <c r="I8" s="139"/>
      <c r="J8" s="140"/>
      <c r="K8" s="139"/>
      <c r="L8" s="140"/>
      <c r="M8" s="139"/>
      <c r="N8" s="140"/>
      <c r="O8" s="139"/>
      <c r="P8" s="140"/>
      <c r="Q8" s="139"/>
      <c r="R8" s="139"/>
    </row>
    <row r="9" spans="1:18" ht="15.75">
      <c r="A9" s="131" t="s">
        <v>32</v>
      </c>
      <c r="B9" s="166">
        <v>7615690</v>
      </c>
      <c r="C9" s="167">
        <v>7144912</v>
      </c>
      <c r="D9" s="166">
        <v>0</v>
      </c>
      <c r="E9" s="166">
        <v>0</v>
      </c>
      <c r="F9" s="166">
        <f aca="true" t="shared" si="0" ref="F9:F19">SUM(C9:E9)</f>
        <v>7144912</v>
      </c>
      <c r="G9" s="166">
        <v>0</v>
      </c>
      <c r="H9" s="167">
        <v>0</v>
      </c>
      <c r="I9" s="166">
        <v>0</v>
      </c>
      <c r="J9" s="167">
        <v>0</v>
      </c>
      <c r="K9" s="166">
        <v>0</v>
      </c>
      <c r="L9" s="167">
        <v>0</v>
      </c>
      <c r="M9" s="166">
        <v>0</v>
      </c>
      <c r="N9" s="167">
        <v>0</v>
      </c>
      <c r="O9" s="166">
        <v>0</v>
      </c>
      <c r="P9" s="167">
        <v>0</v>
      </c>
      <c r="Q9" s="166">
        <v>0</v>
      </c>
      <c r="R9" s="166">
        <v>7144912</v>
      </c>
    </row>
    <row r="10" spans="1:18" ht="15.75">
      <c r="A10" s="132" t="s">
        <v>63</v>
      </c>
      <c r="B10" s="168">
        <v>2178220</v>
      </c>
      <c r="C10" s="169">
        <v>2142797</v>
      </c>
      <c r="D10" s="168">
        <v>0</v>
      </c>
      <c r="E10" s="168">
        <v>0</v>
      </c>
      <c r="F10" s="168">
        <f t="shared" si="0"/>
        <v>2142797</v>
      </c>
      <c r="G10" s="168">
        <v>2142797</v>
      </c>
      <c r="H10" s="169">
        <v>0</v>
      </c>
      <c r="I10" s="168">
        <v>0</v>
      </c>
      <c r="J10" s="169">
        <v>0</v>
      </c>
      <c r="K10" s="168">
        <v>0</v>
      </c>
      <c r="L10" s="169">
        <v>0</v>
      </c>
      <c r="M10" s="168">
        <v>0</v>
      </c>
      <c r="N10" s="169">
        <v>0</v>
      </c>
      <c r="O10" s="168">
        <v>0</v>
      </c>
      <c r="P10" s="169">
        <v>0</v>
      </c>
      <c r="Q10" s="168">
        <v>0</v>
      </c>
      <c r="R10" s="168">
        <v>0</v>
      </c>
    </row>
    <row r="11" spans="1:18" ht="15.75">
      <c r="A11" s="132" t="s">
        <v>64</v>
      </c>
      <c r="B11" s="168">
        <v>7148800</v>
      </c>
      <c r="C11" s="169">
        <v>5838781</v>
      </c>
      <c r="D11" s="168">
        <v>0</v>
      </c>
      <c r="E11" s="168">
        <v>0</v>
      </c>
      <c r="F11" s="168">
        <f t="shared" si="0"/>
        <v>5838781</v>
      </c>
      <c r="G11" s="168">
        <v>4707071</v>
      </c>
      <c r="H11" s="169">
        <v>0</v>
      </c>
      <c r="I11" s="168">
        <v>927925</v>
      </c>
      <c r="J11" s="169">
        <v>0</v>
      </c>
      <c r="K11" s="168">
        <v>0</v>
      </c>
      <c r="L11" s="169">
        <v>203785</v>
      </c>
      <c r="M11" s="168">
        <v>0</v>
      </c>
      <c r="N11" s="169">
        <v>0</v>
      </c>
      <c r="O11" s="168">
        <v>0</v>
      </c>
      <c r="P11" s="169">
        <v>0</v>
      </c>
      <c r="Q11" s="168">
        <v>0</v>
      </c>
      <c r="R11" s="168">
        <v>0</v>
      </c>
    </row>
    <row r="12" spans="1:18" ht="15.75">
      <c r="A12" s="132" t="s">
        <v>33</v>
      </c>
      <c r="B12" s="168">
        <v>713000</v>
      </c>
      <c r="C12" s="169">
        <v>485492</v>
      </c>
      <c r="D12" s="168">
        <v>0</v>
      </c>
      <c r="E12" s="168">
        <v>0</v>
      </c>
      <c r="F12" s="168">
        <f t="shared" si="0"/>
        <v>485492</v>
      </c>
      <c r="G12" s="168">
        <v>404968</v>
      </c>
      <c r="H12" s="169">
        <v>0</v>
      </c>
      <c r="I12" s="168">
        <v>45274</v>
      </c>
      <c r="J12" s="169">
        <v>0</v>
      </c>
      <c r="K12" s="168">
        <v>0</v>
      </c>
      <c r="L12" s="169">
        <v>35250</v>
      </c>
      <c r="M12" s="168">
        <v>0</v>
      </c>
      <c r="N12" s="169">
        <v>0</v>
      </c>
      <c r="O12" s="168">
        <v>0</v>
      </c>
      <c r="P12" s="169">
        <v>0</v>
      </c>
      <c r="Q12" s="168">
        <v>0</v>
      </c>
      <c r="R12" s="168">
        <v>0</v>
      </c>
    </row>
    <row r="13" spans="1:18" ht="15.75">
      <c r="A13" s="132" t="s">
        <v>34</v>
      </c>
      <c r="B13" s="168">
        <v>2415550</v>
      </c>
      <c r="C13" s="169">
        <v>1533514.41</v>
      </c>
      <c r="D13" s="168">
        <v>0</v>
      </c>
      <c r="E13" s="168">
        <v>0</v>
      </c>
      <c r="F13" s="168">
        <f t="shared" si="0"/>
        <v>1533514.41</v>
      </c>
      <c r="G13" s="168">
        <v>749151.21</v>
      </c>
      <c r="H13" s="169">
        <v>18723.2</v>
      </c>
      <c r="I13" s="168">
        <v>489216</v>
      </c>
      <c r="J13" s="169">
        <v>39540</v>
      </c>
      <c r="K13" s="168">
        <v>0</v>
      </c>
      <c r="L13" s="169">
        <v>6072</v>
      </c>
      <c r="M13" s="168">
        <v>0</v>
      </c>
      <c r="N13" s="169">
        <v>229892</v>
      </c>
      <c r="O13" s="168">
        <v>0</v>
      </c>
      <c r="P13" s="169">
        <v>920</v>
      </c>
      <c r="Q13" s="168">
        <v>0</v>
      </c>
      <c r="R13" s="168">
        <v>0</v>
      </c>
    </row>
    <row r="14" spans="1:18" ht="15.75">
      <c r="A14" s="132" t="s">
        <v>35</v>
      </c>
      <c r="B14" s="168">
        <v>1652500</v>
      </c>
      <c r="C14" s="169">
        <v>1243139.43</v>
      </c>
      <c r="D14" s="168">
        <v>0</v>
      </c>
      <c r="E14" s="168">
        <v>0</v>
      </c>
      <c r="F14" s="168">
        <f t="shared" si="0"/>
        <v>1243139.43</v>
      </c>
      <c r="G14" s="168">
        <v>232736.05</v>
      </c>
      <c r="H14" s="169">
        <v>0</v>
      </c>
      <c r="I14" s="168">
        <v>749793.4</v>
      </c>
      <c r="J14" s="169">
        <v>50000</v>
      </c>
      <c r="K14" s="168">
        <v>0</v>
      </c>
      <c r="L14" s="169">
        <v>71099.98</v>
      </c>
      <c r="M14" s="168">
        <v>0</v>
      </c>
      <c r="N14" s="169">
        <v>41010</v>
      </c>
      <c r="O14" s="168">
        <v>0</v>
      </c>
      <c r="P14" s="169">
        <v>0</v>
      </c>
      <c r="Q14" s="168">
        <v>98500</v>
      </c>
      <c r="R14" s="168">
        <v>0</v>
      </c>
    </row>
    <row r="15" spans="1:18" ht="15.75">
      <c r="A15" s="132" t="s">
        <v>36</v>
      </c>
      <c r="B15" s="168">
        <v>433000</v>
      </c>
      <c r="C15" s="169">
        <v>366632.24</v>
      </c>
      <c r="D15" s="168">
        <v>0</v>
      </c>
      <c r="E15" s="168">
        <v>0</v>
      </c>
      <c r="F15" s="168">
        <f t="shared" si="0"/>
        <v>366632.24</v>
      </c>
      <c r="G15" s="168">
        <v>227267.09</v>
      </c>
      <c r="H15" s="169">
        <v>0</v>
      </c>
      <c r="I15" s="168">
        <v>0</v>
      </c>
      <c r="J15" s="169">
        <v>0</v>
      </c>
      <c r="K15" s="168">
        <v>0</v>
      </c>
      <c r="L15" s="169">
        <v>0</v>
      </c>
      <c r="M15" s="168">
        <v>0</v>
      </c>
      <c r="N15" s="169">
        <v>0</v>
      </c>
      <c r="O15" s="168">
        <v>0</v>
      </c>
      <c r="P15" s="169">
        <v>0</v>
      </c>
      <c r="Q15" s="168">
        <v>139365.15</v>
      </c>
      <c r="R15" s="168">
        <v>0</v>
      </c>
    </row>
    <row r="16" spans="1:18" ht="15.75">
      <c r="A16" s="132" t="s">
        <v>37</v>
      </c>
      <c r="B16" s="168">
        <v>165150</v>
      </c>
      <c r="C16" s="169">
        <v>158150</v>
      </c>
      <c r="D16" s="168">
        <v>41790</v>
      </c>
      <c r="E16" s="168">
        <v>0</v>
      </c>
      <c r="F16" s="168">
        <f t="shared" si="0"/>
        <v>199940</v>
      </c>
      <c r="G16" s="168">
        <v>52500</v>
      </c>
      <c r="H16" s="169">
        <v>0</v>
      </c>
      <c r="I16" s="168">
        <v>36400</v>
      </c>
      <c r="J16" s="169">
        <v>0</v>
      </c>
      <c r="K16" s="168">
        <v>0</v>
      </c>
      <c r="L16" s="169">
        <v>0</v>
      </c>
      <c r="M16" s="168">
        <v>69250</v>
      </c>
      <c r="N16" s="169">
        <v>0</v>
      </c>
      <c r="O16" s="168">
        <v>41790</v>
      </c>
      <c r="P16" s="169">
        <v>0</v>
      </c>
      <c r="Q16" s="168">
        <v>0</v>
      </c>
      <c r="R16" s="168">
        <v>0</v>
      </c>
    </row>
    <row r="17" spans="1:18" ht="15.75">
      <c r="A17" s="132" t="s">
        <v>38</v>
      </c>
      <c r="B17" s="168">
        <v>2631590</v>
      </c>
      <c r="C17" s="169">
        <v>2147843</v>
      </c>
      <c r="D17" s="168">
        <v>862410</v>
      </c>
      <c r="E17" s="168">
        <v>298500</v>
      </c>
      <c r="F17" s="168">
        <f t="shared" si="0"/>
        <v>3308753</v>
      </c>
      <c r="G17" s="168">
        <v>298500</v>
      </c>
      <c r="H17" s="169">
        <v>0</v>
      </c>
      <c r="I17" s="168">
        <v>0</v>
      </c>
      <c r="J17" s="169">
        <v>0</v>
      </c>
      <c r="K17" s="168">
        <v>0</v>
      </c>
      <c r="L17" s="169">
        <v>2012000</v>
      </c>
      <c r="M17" s="168">
        <v>0</v>
      </c>
      <c r="N17" s="169">
        <v>0</v>
      </c>
      <c r="O17" s="168">
        <v>998253</v>
      </c>
      <c r="P17" s="169">
        <v>0</v>
      </c>
      <c r="Q17" s="168">
        <v>0</v>
      </c>
      <c r="R17" s="168">
        <v>0</v>
      </c>
    </row>
    <row r="18" spans="1:18" ht="15.75">
      <c r="A18" s="132" t="s">
        <v>65</v>
      </c>
      <c r="B18" s="168">
        <v>0</v>
      </c>
      <c r="C18" s="169">
        <v>0</v>
      </c>
      <c r="D18" s="168">
        <v>0</v>
      </c>
      <c r="E18" s="168">
        <v>0</v>
      </c>
      <c r="F18" s="168">
        <f t="shared" si="0"/>
        <v>0</v>
      </c>
      <c r="G18" s="168">
        <v>0</v>
      </c>
      <c r="H18" s="169">
        <v>0</v>
      </c>
      <c r="I18" s="168">
        <v>0</v>
      </c>
      <c r="J18" s="169">
        <v>0</v>
      </c>
      <c r="K18" s="168">
        <v>0</v>
      </c>
      <c r="L18" s="169">
        <v>0</v>
      </c>
      <c r="M18" s="168">
        <v>0</v>
      </c>
      <c r="N18" s="169">
        <v>0</v>
      </c>
      <c r="O18" s="168">
        <v>0</v>
      </c>
      <c r="P18" s="169">
        <v>0</v>
      </c>
      <c r="Q18" s="168">
        <v>0</v>
      </c>
      <c r="R18" s="168">
        <v>0</v>
      </c>
    </row>
    <row r="19" spans="1:18" ht="15.75">
      <c r="A19" s="131" t="s">
        <v>8</v>
      </c>
      <c r="B19" s="166">
        <v>1546500</v>
      </c>
      <c r="C19" s="167">
        <v>1346812</v>
      </c>
      <c r="D19" s="166">
        <v>0</v>
      </c>
      <c r="E19" s="166">
        <v>0</v>
      </c>
      <c r="F19" s="166">
        <f t="shared" si="0"/>
        <v>1346812</v>
      </c>
      <c r="G19" s="166">
        <v>0</v>
      </c>
      <c r="H19" s="167">
        <v>0</v>
      </c>
      <c r="I19" s="166">
        <v>1346812</v>
      </c>
      <c r="J19" s="167">
        <v>0</v>
      </c>
      <c r="K19" s="166">
        <v>5000</v>
      </c>
      <c r="L19" s="167">
        <v>0</v>
      </c>
      <c r="M19" s="166">
        <v>0</v>
      </c>
      <c r="N19" s="167">
        <v>0</v>
      </c>
      <c r="O19" s="166">
        <v>0</v>
      </c>
      <c r="P19" s="167">
        <v>0</v>
      </c>
      <c r="Q19" s="166">
        <v>0</v>
      </c>
      <c r="R19" s="166">
        <v>0</v>
      </c>
    </row>
    <row r="20" spans="1:18" s="101" customFormat="1" ht="16.5" thickBot="1">
      <c r="A20" s="137" t="s">
        <v>200</v>
      </c>
      <c r="B20" s="170">
        <f aca="true" t="shared" si="1" ref="B20:G20">SUM(B9:B19)</f>
        <v>26500000</v>
      </c>
      <c r="C20" s="171">
        <f t="shared" si="1"/>
        <v>22408073.08</v>
      </c>
      <c r="D20" s="170">
        <f t="shared" si="1"/>
        <v>904200</v>
      </c>
      <c r="E20" s="170">
        <f t="shared" si="1"/>
        <v>298500</v>
      </c>
      <c r="F20" s="170">
        <f t="shared" si="1"/>
        <v>23610773.08</v>
      </c>
      <c r="G20" s="170">
        <f t="shared" si="1"/>
        <v>8814990.35</v>
      </c>
      <c r="H20" s="170">
        <f aca="true" t="shared" si="2" ref="H20:R20">SUM(H9:H19)</f>
        <v>18723.2</v>
      </c>
      <c r="I20" s="170">
        <f t="shared" si="2"/>
        <v>3595420.4</v>
      </c>
      <c r="J20" s="170">
        <f t="shared" si="2"/>
        <v>89540</v>
      </c>
      <c r="K20" s="170">
        <f t="shared" si="2"/>
        <v>5000</v>
      </c>
      <c r="L20" s="170">
        <f>SUM(L9:L19)</f>
        <v>2328206.98</v>
      </c>
      <c r="M20" s="170">
        <f t="shared" si="2"/>
        <v>69250</v>
      </c>
      <c r="N20" s="170">
        <f t="shared" si="2"/>
        <v>270902</v>
      </c>
      <c r="O20" s="170">
        <f t="shared" si="2"/>
        <v>1040043</v>
      </c>
      <c r="P20" s="170">
        <f t="shared" si="2"/>
        <v>920</v>
      </c>
      <c r="Q20" s="170">
        <f t="shared" si="2"/>
        <v>237865.15</v>
      </c>
      <c r="R20" s="170">
        <f t="shared" si="2"/>
        <v>7144912</v>
      </c>
    </row>
    <row r="21" spans="1:18" ht="16.5" thickTop="1">
      <c r="A21" s="130" t="s">
        <v>21</v>
      </c>
      <c r="B21" s="107"/>
      <c r="C21" s="108"/>
      <c r="D21" s="107"/>
      <c r="E21" s="107"/>
      <c r="F21" s="107"/>
      <c r="G21" s="107"/>
      <c r="H21" s="108"/>
      <c r="I21" s="107"/>
      <c r="J21" s="108"/>
      <c r="K21" s="107"/>
      <c r="L21" s="108"/>
      <c r="M21" s="107"/>
      <c r="N21" s="108"/>
      <c r="O21" s="107"/>
      <c r="P21" s="108"/>
      <c r="Q21" s="107"/>
      <c r="R21" s="107"/>
    </row>
    <row r="22" spans="1:18" ht="15.75">
      <c r="A22" s="133" t="s">
        <v>2</v>
      </c>
      <c r="B22" s="166">
        <v>130000</v>
      </c>
      <c r="C22" s="167">
        <v>144461</v>
      </c>
      <c r="D22" s="166">
        <v>0</v>
      </c>
      <c r="E22" s="166">
        <v>0</v>
      </c>
      <c r="F22" s="167">
        <f aca="true" t="shared" si="3" ref="F22:F30">SUM(C22:E22)</f>
        <v>144461</v>
      </c>
      <c r="G22" s="107"/>
      <c r="H22" s="108"/>
      <c r="I22" s="107"/>
      <c r="J22" s="108"/>
      <c r="K22" s="107"/>
      <c r="L22" s="108"/>
      <c r="M22" s="107"/>
      <c r="N22" s="108"/>
      <c r="O22" s="107"/>
      <c r="P22" s="108"/>
      <c r="Q22" s="107"/>
      <c r="R22" s="107"/>
    </row>
    <row r="23" spans="1:18" ht="15.75">
      <c r="A23" s="135" t="s">
        <v>387</v>
      </c>
      <c r="B23" s="168">
        <v>30000</v>
      </c>
      <c r="C23" s="169">
        <v>90485</v>
      </c>
      <c r="D23" s="168">
        <v>0</v>
      </c>
      <c r="E23" s="168">
        <v>0</v>
      </c>
      <c r="F23" s="169">
        <f t="shared" si="3"/>
        <v>90485</v>
      </c>
      <c r="G23" s="109"/>
      <c r="H23" s="110"/>
      <c r="I23" s="109"/>
      <c r="J23" s="110"/>
      <c r="K23" s="109"/>
      <c r="L23" s="110"/>
      <c r="M23" s="109"/>
      <c r="N23" s="110"/>
      <c r="O23" s="109"/>
      <c r="P23" s="110"/>
      <c r="Q23" s="109"/>
      <c r="R23" s="109"/>
    </row>
    <row r="24" spans="1:18" ht="15.75">
      <c r="A24" s="138" t="s">
        <v>3</v>
      </c>
      <c r="B24" s="168">
        <v>300000</v>
      </c>
      <c r="C24" s="169">
        <v>90269.87</v>
      </c>
      <c r="D24" s="168">
        <v>0</v>
      </c>
      <c r="E24" s="168">
        <v>0</v>
      </c>
      <c r="F24" s="169">
        <f t="shared" si="3"/>
        <v>90269.87</v>
      </c>
      <c r="G24" s="109"/>
      <c r="H24" s="110"/>
      <c r="I24" s="109"/>
      <c r="J24" s="110"/>
      <c r="K24" s="109"/>
      <c r="L24" s="110"/>
      <c r="M24" s="109"/>
      <c r="N24" s="110"/>
      <c r="O24" s="109"/>
      <c r="P24" s="110"/>
      <c r="Q24" s="109"/>
      <c r="R24" s="109"/>
    </row>
    <row r="25" spans="1:18" ht="15.75">
      <c r="A25" s="165" t="s">
        <v>4</v>
      </c>
      <c r="B25" s="168">
        <v>400000</v>
      </c>
      <c r="C25" s="169">
        <v>690551</v>
      </c>
      <c r="D25" s="168">
        <v>0</v>
      </c>
      <c r="E25" s="168">
        <v>0</v>
      </c>
      <c r="F25" s="169">
        <f t="shared" si="3"/>
        <v>690551</v>
      </c>
      <c r="G25" s="109"/>
      <c r="H25" s="110"/>
      <c r="I25" s="109"/>
      <c r="J25" s="110"/>
      <c r="K25" s="109"/>
      <c r="L25" s="110"/>
      <c r="M25" s="109"/>
      <c r="N25" s="110"/>
      <c r="O25" s="109"/>
      <c r="P25" s="110"/>
      <c r="Q25" s="109"/>
      <c r="R25" s="109"/>
    </row>
    <row r="26" spans="1:18" ht="15.75">
      <c r="A26" s="136" t="s">
        <v>5</v>
      </c>
      <c r="B26" s="168">
        <v>82000</v>
      </c>
      <c r="C26" s="169">
        <v>2500</v>
      </c>
      <c r="D26" s="168">
        <v>0</v>
      </c>
      <c r="E26" s="168">
        <v>0</v>
      </c>
      <c r="F26" s="169">
        <f t="shared" si="3"/>
        <v>2500</v>
      </c>
      <c r="G26" s="109"/>
      <c r="H26" s="110"/>
      <c r="I26" s="109"/>
      <c r="J26" s="110"/>
      <c r="K26" s="109"/>
      <c r="L26" s="110"/>
      <c r="M26" s="109"/>
      <c r="N26" s="110"/>
      <c r="O26" s="109"/>
      <c r="P26" s="110"/>
      <c r="Q26" s="109"/>
      <c r="R26" s="109"/>
    </row>
    <row r="27" spans="1:18" ht="15.75">
      <c r="A27" s="136" t="s">
        <v>6</v>
      </c>
      <c r="B27" s="168">
        <v>0</v>
      </c>
      <c r="C27" s="169">
        <v>2070</v>
      </c>
      <c r="D27" s="168">
        <v>0</v>
      </c>
      <c r="E27" s="168">
        <v>0</v>
      </c>
      <c r="F27" s="169">
        <f t="shared" si="3"/>
        <v>2070</v>
      </c>
      <c r="G27" s="109"/>
      <c r="H27" s="110"/>
      <c r="I27" s="109"/>
      <c r="J27" s="110"/>
      <c r="K27" s="109"/>
      <c r="L27" s="110"/>
      <c r="M27" s="109"/>
      <c r="N27" s="110"/>
      <c r="O27" s="109"/>
      <c r="P27" s="110"/>
      <c r="Q27" s="109"/>
      <c r="R27" s="109"/>
    </row>
    <row r="28" spans="1:18" ht="15.75">
      <c r="A28" s="136" t="s">
        <v>7</v>
      </c>
      <c r="B28" s="168">
        <v>12438000</v>
      </c>
      <c r="C28" s="169">
        <v>14938229.71</v>
      </c>
      <c r="D28" s="168">
        <v>0</v>
      </c>
      <c r="E28" s="168">
        <v>0</v>
      </c>
      <c r="F28" s="169">
        <f t="shared" si="3"/>
        <v>14938229.71</v>
      </c>
      <c r="G28" s="109"/>
      <c r="H28" s="110"/>
      <c r="I28" s="109"/>
      <c r="J28" s="110"/>
      <c r="K28" s="109"/>
      <c r="L28" s="110"/>
      <c r="M28" s="109"/>
      <c r="N28" s="110"/>
      <c r="O28" s="109"/>
      <c r="P28" s="110"/>
      <c r="Q28" s="109"/>
      <c r="R28" s="109"/>
    </row>
    <row r="29" spans="1:18" ht="15.75">
      <c r="A29" s="136" t="s">
        <v>388</v>
      </c>
      <c r="B29" s="168">
        <v>13120000</v>
      </c>
      <c r="C29" s="169">
        <v>12496216</v>
      </c>
      <c r="D29" s="168">
        <v>0</v>
      </c>
      <c r="E29" s="168">
        <v>0</v>
      </c>
      <c r="F29" s="169">
        <f t="shared" si="3"/>
        <v>12496216</v>
      </c>
      <c r="G29" s="109"/>
      <c r="H29" s="110"/>
      <c r="I29" s="109"/>
      <c r="J29" s="110"/>
      <c r="K29" s="109"/>
      <c r="L29" s="110"/>
      <c r="M29" s="109"/>
      <c r="N29" s="110"/>
      <c r="O29" s="109"/>
      <c r="P29" s="110"/>
      <c r="Q29" s="109"/>
      <c r="R29" s="109"/>
    </row>
    <row r="30" spans="1:18" ht="15.75">
      <c r="A30" s="332" t="s">
        <v>389</v>
      </c>
      <c r="B30" s="166">
        <v>0</v>
      </c>
      <c r="C30" s="167">
        <v>0</v>
      </c>
      <c r="D30" s="166">
        <v>904200</v>
      </c>
      <c r="E30" s="166">
        <v>0</v>
      </c>
      <c r="F30" s="167">
        <f t="shared" si="3"/>
        <v>904200</v>
      </c>
      <c r="G30" s="107"/>
      <c r="H30" s="108"/>
      <c r="I30" s="107"/>
      <c r="J30" s="108"/>
      <c r="K30" s="107"/>
      <c r="L30" s="108"/>
      <c r="M30" s="107"/>
      <c r="N30" s="108"/>
      <c r="O30" s="107"/>
      <c r="P30" s="108"/>
      <c r="Q30" s="107"/>
      <c r="R30" s="107"/>
    </row>
    <row r="31" spans="1:18" s="101" customFormat="1" ht="16.5" thickBot="1">
      <c r="A31" s="98" t="s">
        <v>201</v>
      </c>
      <c r="B31" s="172">
        <f>SUM(B22:B30)</f>
        <v>26500000</v>
      </c>
      <c r="C31" s="173">
        <f>SUM(C22:C30)</f>
        <v>28454782.58</v>
      </c>
      <c r="D31" s="172">
        <f>SUM(D22:D30)</f>
        <v>904200</v>
      </c>
      <c r="E31" s="172">
        <f>SUM(E22:E30)</f>
        <v>0</v>
      </c>
      <c r="F31" s="172">
        <f>SUM(F22:F30)</f>
        <v>29358982.58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</row>
    <row r="32" spans="1:18" s="101" customFormat="1" ht="16.5" thickBot="1">
      <c r="A32" s="101" t="s">
        <v>202</v>
      </c>
      <c r="B32" s="174"/>
      <c r="C32" s="175"/>
      <c r="D32" s="175"/>
      <c r="E32" s="176"/>
      <c r="F32" s="177">
        <f>F31-F20</f>
        <v>5748209.5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2:18" ht="16.5" thickTop="1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</row>
    <row r="34" spans="2:13" ht="15.75">
      <c r="B34" s="426" t="s">
        <v>391</v>
      </c>
      <c r="C34" s="426"/>
      <c r="F34" s="426" t="s">
        <v>398</v>
      </c>
      <c r="G34" s="426"/>
      <c r="H34" s="426"/>
      <c r="K34" s="426" t="s">
        <v>394</v>
      </c>
      <c r="L34" s="426"/>
      <c r="M34" s="426"/>
    </row>
    <row r="35" spans="2:13" ht="15.75">
      <c r="B35" s="426" t="s">
        <v>392</v>
      </c>
      <c r="C35" s="426"/>
      <c r="F35" s="426" t="s">
        <v>393</v>
      </c>
      <c r="G35" s="426"/>
      <c r="H35" s="426"/>
      <c r="K35" s="426" t="s">
        <v>395</v>
      </c>
      <c r="L35" s="426"/>
      <c r="M35" s="426"/>
    </row>
    <row r="36" spans="2:13" ht="15.75">
      <c r="B36" s="426" t="s">
        <v>396</v>
      </c>
      <c r="C36" s="426"/>
      <c r="F36" s="426" t="s">
        <v>397</v>
      </c>
      <c r="G36" s="426"/>
      <c r="H36" s="426"/>
      <c r="K36" s="426" t="s">
        <v>399</v>
      </c>
      <c r="L36" s="426"/>
      <c r="M36" s="426"/>
    </row>
  </sheetData>
  <sheetProtection/>
  <mergeCells count="31">
    <mergeCell ref="C4:C7"/>
    <mergeCell ref="N5:N7"/>
    <mergeCell ref="J5:J7"/>
    <mergeCell ref="L5:L7"/>
    <mergeCell ref="F4:F7"/>
    <mergeCell ref="P5:P7"/>
    <mergeCell ref="A1:R1"/>
    <mergeCell ref="A2:R2"/>
    <mergeCell ref="A3:R3"/>
    <mergeCell ref="A4:A7"/>
    <mergeCell ref="B4:B7"/>
    <mergeCell ref="F34:H34"/>
    <mergeCell ref="I5:I7"/>
    <mergeCell ref="B35:C35"/>
    <mergeCell ref="D4:D7"/>
    <mergeCell ref="K35:M35"/>
    <mergeCell ref="E4:E7"/>
    <mergeCell ref="G4:R4"/>
    <mergeCell ref="Q5:Q7"/>
    <mergeCell ref="R5:R7"/>
    <mergeCell ref="M5:M7"/>
    <mergeCell ref="K34:M34"/>
    <mergeCell ref="K5:K7"/>
    <mergeCell ref="F35:H35"/>
    <mergeCell ref="O5:O7"/>
    <mergeCell ref="B36:C36"/>
    <mergeCell ref="F36:H36"/>
    <mergeCell ref="K36:M36"/>
    <mergeCell ref="G5:G7"/>
    <mergeCell ref="H5:H7"/>
    <mergeCell ref="B34:C34"/>
  </mergeCells>
  <printOptions/>
  <pageMargins left="0" right="0" top="0.15748031496062992" bottom="0" header="0.31496062992125984" footer="0.31496062992125984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zoomScalePageLayoutView="0" workbookViewId="0" topLeftCell="A4">
      <selection activeCell="J23" sqref="J23"/>
    </sheetView>
  </sheetViews>
  <sheetFormatPr defaultColWidth="9.140625" defaultRowHeight="23.25"/>
  <cols>
    <col min="1" max="1" width="16.8515625" style="95" customWidth="1"/>
    <col min="2" max="2" width="8.57421875" style="95" customWidth="1"/>
    <col min="3" max="3" width="9.00390625" style="95" customWidth="1"/>
    <col min="4" max="4" width="8.00390625" style="95" customWidth="1"/>
    <col min="5" max="5" width="7.57421875" style="95" customWidth="1"/>
    <col min="6" max="6" width="8.7109375" style="95" customWidth="1"/>
    <col min="7" max="7" width="8.00390625" style="95" customWidth="1"/>
    <col min="8" max="8" width="7.57421875" style="95" customWidth="1"/>
    <col min="9" max="9" width="8.28125" style="95" customWidth="1"/>
    <col min="10" max="10" width="7.8515625" style="95" customWidth="1"/>
    <col min="11" max="11" width="7.28125" style="95" customWidth="1"/>
    <col min="12" max="12" width="9.00390625" style="95" customWidth="1"/>
    <col min="13" max="14" width="7.8515625" style="95" customWidth="1"/>
    <col min="15" max="15" width="8.57421875" style="95" customWidth="1"/>
    <col min="16" max="16" width="7.57421875" style="95" customWidth="1"/>
    <col min="17" max="17" width="8.00390625" style="95" customWidth="1"/>
    <col min="18" max="18" width="7.8515625" style="95" customWidth="1"/>
    <col min="19" max="16384" width="9.140625" style="95" customWidth="1"/>
  </cols>
  <sheetData>
    <row r="1" spans="1:18" ht="18.75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8.75">
      <c r="A2" s="421" t="s">
        <v>229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18" ht="18.75">
      <c r="A3" s="422" t="s">
        <v>246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</row>
    <row r="4" spans="1:18" ht="15.75" customHeight="1">
      <c r="A4" s="416" t="s">
        <v>1</v>
      </c>
      <c r="B4" s="416" t="s">
        <v>26</v>
      </c>
      <c r="C4" s="450" t="s">
        <v>203</v>
      </c>
      <c r="D4" s="437" t="s">
        <v>386</v>
      </c>
      <c r="E4" s="447" t="s">
        <v>205</v>
      </c>
      <c r="F4" s="447" t="s">
        <v>49</v>
      </c>
      <c r="G4" s="423" t="s">
        <v>117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5"/>
    </row>
    <row r="5" spans="1:18" ht="15.75">
      <c r="A5" s="417"/>
      <c r="B5" s="417"/>
      <c r="C5" s="451"/>
      <c r="D5" s="438"/>
      <c r="E5" s="448"/>
      <c r="F5" s="417"/>
      <c r="G5" s="416" t="s">
        <v>173</v>
      </c>
      <c r="H5" s="418" t="s">
        <v>174</v>
      </c>
      <c r="I5" s="416" t="s">
        <v>175</v>
      </c>
      <c r="J5" s="416" t="s">
        <v>176</v>
      </c>
      <c r="K5" s="443" t="s">
        <v>177</v>
      </c>
      <c r="L5" s="418" t="s">
        <v>178</v>
      </c>
      <c r="M5" s="416" t="s">
        <v>179</v>
      </c>
      <c r="N5" s="427" t="s">
        <v>180</v>
      </c>
      <c r="O5" s="418" t="s">
        <v>181</v>
      </c>
      <c r="P5" s="418" t="s">
        <v>182</v>
      </c>
      <c r="Q5" s="418" t="s">
        <v>183</v>
      </c>
      <c r="R5" s="416" t="s">
        <v>32</v>
      </c>
    </row>
    <row r="6" spans="1:18" ht="15.75" customHeight="1">
      <c r="A6" s="417"/>
      <c r="B6" s="417"/>
      <c r="C6" s="451"/>
      <c r="D6" s="438"/>
      <c r="E6" s="448"/>
      <c r="F6" s="417"/>
      <c r="G6" s="417"/>
      <c r="H6" s="445"/>
      <c r="I6" s="417"/>
      <c r="J6" s="417"/>
      <c r="K6" s="413"/>
      <c r="L6" s="445"/>
      <c r="M6" s="417"/>
      <c r="N6" s="430"/>
      <c r="O6" s="445"/>
      <c r="P6" s="445"/>
      <c r="Q6" s="445"/>
      <c r="R6" s="417"/>
    </row>
    <row r="7" spans="1:18" ht="15.75" customHeight="1">
      <c r="A7" s="377"/>
      <c r="B7" s="377"/>
      <c r="C7" s="452"/>
      <c r="D7" s="439"/>
      <c r="E7" s="449"/>
      <c r="F7" s="377"/>
      <c r="G7" s="377"/>
      <c r="H7" s="446"/>
      <c r="I7" s="377"/>
      <c r="J7" s="377"/>
      <c r="K7" s="444"/>
      <c r="L7" s="446"/>
      <c r="M7" s="377"/>
      <c r="N7" s="431"/>
      <c r="O7" s="446"/>
      <c r="P7" s="446"/>
      <c r="Q7" s="446"/>
      <c r="R7" s="377"/>
    </row>
    <row r="8" spans="1:18" ht="15.75">
      <c r="A8" s="130" t="s">
        <v>10</v>
      </c>
      <c r="B8" s="139"/>
      <c r="C8" s="140"/>
      <c r="D8" s="139"/>
      <c r="E8" s="139"/>
      <c r="F8" s="139"/>
      <c r="G8" s="139"/>
      <c r="H8" s="140"/>
      <c r="I8" s="139"/>
      <c r="J8" s="140"/>
      <c r="K8" s="139"/>
      <c r="L8" s="140"/>
      <c r="M8" s="139"/>
      <c r="N8" s="140"/>
      <c r="O8" s="139"/>
      <c r="P8" s="140"/>
      <c r="Q8" s="139"/>
      <c r="R8" s="139"/>
    </row>
    <row r="9" spans="1:18" ht="15.75">
      <c r="A9" s="131" t="s">
        <v>32</v>
      </c>
      <c r="B9" s="166">
        <v>7615690</v>
      </c>
      <c r="C9" s="167">
        <v>7144912</v>
      </c>
      <c r="D9" s="166">
        <v>0</v>
      </c>
      <c r="E9" s="166">
        <v>0</v>
      </c>
      <c r="F9" s="166">
        <f aca="true" t="shared" si="0" ref="F9:F19">SUM(C9:E9)</f>
        <v>7144912</v>
      </c>
      <c r="G9" s="166">
        <v>0</v>
      </c>
      <c r="H9" s="167">
        <v>0</v>
      </c>
      <c r="I9" s="166">
        <v>0</v>
      </c>
      <c r="J9" s="167">
        <v>0</v>
      </c>
      <c r="K9" s="166">
        <v>0</v>
      </c>
      <c r="L9" s="167">
        <v>0</v>
      </c>
      <c r="M9" s="166">
        <v>0</v>
      </c>
      <c r="N9" s="167">
        <v>0</v>
      </c>
      <c r="O9" s="166">
        <v>0</v>
      </c>
      <c r="P9" s="167">
        <v>0</v>
      </c>
      <c r="Q9" s="166">
        <v>0</v>
      </c>
      <c r="R9" s="166">
        <v>7144912</v>
      </c>
    </row>
    <row r="10" spans="1:18" ht="15.75">
      <c r="A10" s="132" t="s">
        <v>63</v>
      </c>
      <c r="B10" s="168">
        <v>2178220</v>
      </c>
      <c r="C10" s="169">
        <v>2142797</v>
      </c>
      <c r="D10" s="168">
        <v>0</v>
      </c>
      <c r="E10" s="168">
        <v>0</v>
      </c>
      <c r="F10" s="168">
        <f t="shared" si="0"/>
        <v>2142797</v>
      </c>
      <c r="G10" s="168">
        <v>2142797</v>
      </c>
      <c r="H10" s="169">
        <v>0</v>
      </c>
      <c r="I10" s="168">
        <v>0</v>
      </c>
      <c r="J10" s="169">
        <v>0</v>
      </c>
      <c r="K10" s="168">
        <v>0</v>
      </c>
      <c r="L10" s="169">
        <v>0</v>
      </c>
      <c r="M10" s="168">
        <v>0</v>
      </c>
      <c r="N10" s="169">
        <v>0</v>
      </c>
      <c r="O10" s="168">
        <v>0</v>
      </c>
      <c r="P10" s="169">
        <v>0</v>
      </c>
      <c r="Q10" s="168">
        <v>0</v>
      </c>
      <c r="R10" s="168">
        <v>0</v>
      </c>
    </row>
    <row r="11" spans="1:18" ht="15.75">
      <c r="A11" s="132" t="s">
        <v>64</v>
      </c>
      <c r="B11" s="168">
        <v>7148800</v>
      </c>
      <c r="C11" s="169">
        <v>5838781</v>
      </c>
      <c r="D11" s="168">
        <v>0</v>
      </c>
      <c r="E11" s="168">
        <v>0</v>
      </c>
      <c r="F11" s="168">
        <f t="shared" si="0"/>
        <v>5838781</v>
      </c>
      <c r="G11" s="168">
        <v>4707071</v>
      </c>
      <c r="H11" s="169">
        <v>0</v>
      </c>
      <c r="I11" s="168">
        <v>927925</v>
      </c>
      <c r="J11" s="169">
        <v>0</v>
      </c>
      <c r="K11" s="168">
        <v>0</v>
      </c>
      <c r="L11" s="169">
        <v>203785</v>
      </c>
      <c r="M11" s="168">
        <v>0</v>
      </c>
      <c r="N11" s="169">
        <v>0</v>
      </c>
      <c r="O11" s="168">
        <v>0</v>
      </c>
      <c r="P11" s="169">
        <v>0</v>
      </c>
      <c r="Q11" s="168">
        <v>0</v>
      </c>
      <c r="R11" s="168">
        <v>0</v>
      </c>
    </row>
    <row r="12" spans="1:18" ht="15.75">
      <c r="A12" s="132" t="s">
        <v>33</v>
      </c>
      <c r="B12" s="168">
        <v>713000</v>
      </c>
      <c r="C12" s="169">
        <v>485492</v>
      </c>
      <c r="D12" s="168">
        <v>0</v>
      </c>
      <c r="E12" s="168">
        <v>0</v>
      </c>
      <c r="F12" s="168">
        <f t="shared" si="0"/>
        <v>485492</v>
      </c>
      <c r="G12" s="168">
        <v>404968</v>
      </c>
      <c r="H12" s="169">
        <v>0</v>
      </c>
      <c r="I12" s="168">
        <v>45274</v>
      </c>
      <c r="J12" s="169">
        <v>0</v>
      </c>
      <c r="K12" s="168">
        <v>0</v>
      </c>
      <c r="L12" s="169">
        <v>35250</v>
      </c>
      <c r="M12" s="168">
        <v>0</v>
      </c>
      <c r="N12" s="169">
        <v>0</v>
      </c>
      <c r="O12" s="168">
        <v>0</v>
      </c>
      <c r="P12" s="169">
        <v>0</v>
      </c>
      <c r="Q12" s="168">
        <v>0</v>
      </c>
      <c r="R12" s="168">
        <v>0</v>
      </c>
    </row>
    <row r="13" spans="1:18" ht="15.75">
      <c r="A13" s="132" t="s">
        <v>34</v>
      </c>
      <c r="B13" s="168">
        <v>2415550</v>
      </c>
      <c r="C13" s="169">
        <v>1533514.41</v>
      </c>
      <c r="D13" s="168">
        <v>0</v>
      </c>
      <c r="E13" s="168">
        <v>0</v>
      </c>
      <c r="F13" s="168">
        <f t="shared" si="0"/>
        <v>1533514.41</v>
      </c>
      <c r="G13" s="168">
        <v>749151.21</v>
      </c>
      <c r="H13" s="169">
        <v>18723.2</v>
      </c>
      <c r="I13" s="168">
        <v>489216</v>
      </c>
      <c r="J13" s="169">
        <v>39540</v>
      </c>
      <c r="K13" s="168">
        <v>0</v>
      </c>
      <c r="L13" s="169">
        <v>6072</v>
      </c>
      <c r="M13" s="168">
        <v>0</v>
      </c>
      <c r="N13" s="169">
        <v>229892</v>
      </c>
      <c r="O13" s="168">
        <v>0</v>
      </c>
      <c r="P13" s="169">
        <v>920</v>
      </c>
      <c r="Q13" s="168">
        <v>0</v>
      </c>
      <c r="R13" s="168">
        <v>0</v>
      </c>
    </row>
    <row r="14" spans="1:18" ht="15.75">
      <c r="A14" s="132" t="s">
        <v>35</v>
      </c>
      <c r="B14" s="168">
        <v>1652500</v>
      </c>
      <c r="C14" s="169">
        <v>1243139.43</v>
      </c>
      <c r="D14" s="168">
        <v>0</v>
      </c>
      <c r="E14" s="168">
        <v>0</v>
      </c>
      <c r="F14" s="168">
        <f t="shared" si="0"/>
        <v>1243139.43</v>
      </c>
      <c r="G14" s="168">
        <v>232736.05</v>
      </c>
      <c r="H14" s="169">
        <v>0</v>
      </c>
      <c r="I14" s="168">
        <v>749793.4</v>
      </c>
      <c r="J14" s="169">
        <v>50000</v>
      </c>
      <c r="K14" s="168">
        <v>0</v>
      </c>
      <c r="L14" s="169">
        <v>71099.98</v>
      </c>
      <c r="M14" s="168">
        <v>0</v>
      </c>
      <c r="N14" s="169">
        <v>41010</v>
      </c>
      <c r="O14" s="168">
        <v>0</v>
      </c>
      <c r="P14" s="169">
        <v>0</v>
      </c>
      <c r="Q14" s="168">
        <v>98500</v>
      </c>
      <c r="R14" s="168">
        <v>0</v>
      </c>
    </row>
    <row r="15" spans="1:18" ht="15.75">
      <c r="A15" s="132" t="s">
        <v>36</v>
      </c>
      <c r="B15" s="168">
        <v>433000</v>
      </c>
      <c r="C15" s="169">
        <v>366632.24</v>
      </c>
      <c r="D15" s="168">
        <v>0</v>
      </c>
      <c r="E15" s="168">
        <v>0</v>
      </c>
      <c r="F15" s="168">
        <f t="shared" si="0"/>
        <v>366632.24</v>
      </c>
      <c r="G15" s="168">
        <v>227267.09</v>
      </c>
      <c r="H15" s="169">
        <v>0</v>
      </c>
      <c r="I15" s="168">
        <v>0</v>
      </c>
      <c r="J15" s="169">
        <v>0</v>
      </c>
      <c r="K15" s="168">
        <v>0</v>
      </c>
      <c r="L15" s="169">
        <v>0</v>
      </c>
      <c r="M15" s="168">
        <v>0</v>
      </c>
      <c r="N15" s="169">
        <v>0</v>
      </c>
      <c r="O15" s="168">
        <v>0</v>
      </c>
      <c r="P15" s="169">
        <v>0</v>
      </c>
      <c r="Q15" s="168">
        <v>139365.15</v>
      </c>
      <c r="R15" s="168">
        <v>0</v>
      </c>
    </row>
    <row r="16" spans="1:18" ht="15.75">
      <c r="A16" s="132" t="s">
        <v>37</v>
      </c>
      <c r="B16" s="168">
        <v>165150</v>
      </c>
      <c r="C16" s="169">
        <v>158150</v>
      </c>
      <c r="D16" s="168">
        <v>41790</v>
      </c>
      <c r="E16" s="168">
        <v>0</v>
      </c>
      <c r="F16" s="168">
        <f t="shared" si="0"/>
        <v>199940</v>
      </c>
      <c r="G16" s="168">
        <v>52500</v>
      </c>
      <c r="H16" s="169">
        <v>0</v>
      </c>
      <c r="I16" s="168">
        <v>36400</v>
      </c>
      <c r="J16" s="169">
        <v>0</v>
      </c>
      <c r="K16" s="168">
        <v>0</v>
      </c>
      <c r="L16" s="169">
        <v>0</v>
      </c>
      <c r="M16" s="168">
        <v>69250</v>
      </c>
      <c r="N16" s="169">
        <v>0</v>
      </c>
      <c r="O16" s="168">
        <v>41790</v>
      </c>
      <c r="P16" s="169">
        <v>0</v>
      </c>
      <c r="Q16" s="168">
        <v>0</v>
      </c>
      <c r="R16" s="168">
        <v>0</v>
      </c>
    </row>
    <row r="17" spans="1:18" ht="15.75">
      <c r="A17" s="132" t="s">
        <v>38</v>
      </c>
      <c r="B17" s="168">
        <v>2631590</v>
      </c>
      <c r="C17" s="169">
        <v>2147843</v>
      </c>
      <c r="D17" s="168">
        <v>862410</v>
      </c>
      <c r="E17" s="168">
        <v>298500</v>
      </c>
      <c r="F17" s="168">
        <f t="shared" si="0"/>
        <v>3308753</v>
      </c>
      <c r="G17" s="168">
        <v>298500</v>
      </c>
      <c r="H17" s="169">
        <v>0</v>
      </c>
      <c r="I17" s="168">
        <v>0</v>
      </c>
      <c r="J17" s="169">
        <v>0</v>
      </c>
      <c r="K17" s="168">
        <v>0</v>
      </c>
      <c r="L17" s="169">
        <v>2012000</v>
      </c>
      <c r="M17" s="168">
        <v>0</v>
      </c>
      <c r="N17" s="169">
        <v>0</v>
      </c>
      <c r="O17" s="168">
        <v>998253</v>
      </c>
      <c r="P17" s="169">
        <v>0</v>
      </c>
      <c r="Q17" s="168">
        <v>0</v>
      </c>
      <c r="R17" s="168">
        <v>0</v>
      </c>
    </row>
    <row r="18" spans="1:18" ht="15.75">
      <c r="A18" s="132" t="s">
        <v>65</v>
      </c>
      <c r="B18" s="168">
        <v>0</v>
      </c>
      <c r="C18" s="169">
        <v>0</v>
      </c>
      <c r="D18" s="168">
        <v>0</v>
      </c>
      <c r="E18" s="168">
        <v>0</v>
      </c>
      <c r="F18" s="168">
        <f t="shared" si="0"/>
        <v>0</v>
      </c>
      <c r="G18" s="168">
        <v>0</v>
      </c>
      <c r="H18" s="169">
        <v>0</v>
      </c>
      <c r="I18" s="168">
        <v>0</v>
      </c>
      <c r="J18" s="169">
        <v>0</v>
      </c>
      <c r="K18" s="168">
        <v>0</v>
      </c>
      <c r="L18" s="169">
        <v>0</v>
      </c>
      <c r="M18" s="168">
        <v>0</v>
      </c>
      <c r="N18" s="169">
        <v>0</v>
      </c>
      <c r="O18" s="168">
        <v>0</v>
      </c>
      <c r="P18" s="169">
        <v>0</v>
      </c>
      <c r="Q18" s="168">
        <v>0</v>
      </c>
      <c r="R18" s="168">
        <v>0</v>
      </c>
    </row>
    <row r="19" spans="1:18" ht="15.75">
      <c r="A19" s="131" t="s">
        <v>8</v>
      </c>
      <c r="B19" s="166">
        <v>1546500</v>
      </c>
      <c r="C19" s="167">
        <v>1346812</v>
      </c>
      <c r="D19" s="166">
        <v>0</v>
      </c>
      <c r="E19" s="166">
        <v>0</v>
      </c>
      <c r="F19" s="166">
        <f t="shared" si="0"/>
        <v>1346812</v>
      </c>
      <c r="G19" s="166">
        <v>0</v>
      </c>
      <c r="H19" s="167">
        <v>0</v>
      </c>
      <c r="I19" s="166">
        <v>1346812</v>
      </c>
      <c r="J19" s="167">
        <v>0</v>
      </c>
      <c r="K19" s="166">
        <v>5000</v>
      </c>
      <c r="L19" s="167">
        <v>0</v>
      </c>
      <c r="M19" s="166">
        <v>0</v>
      </c>
      <c r="N19" s="167">
        <v>0</v>
      </c>
      <c r="O19" s="166">
        <v>0</v>
      </c>
      <c r="P19" s="167">
        <v>0</v>
      </c>
      <c r="Q19" s="166">
        <v>0</v>
      </c>
      <c r="R19" s="166">
        <v>0</v>
      </c>
    </row>
    <row r="20" spans="1:18" s="101" customFormat="1" ht="16.5" thickBot="1">
      <c r="A20" s="137" t="s">
        <v>200</v>
      </c>
      <c r="B20" s="170">
        <f aca="true" t="shared" si="1" ref="B20:R20">SUM(B9:B19)</f>
        <v>26500000</v>
      </c>
      <c r="C20" s="171">
        <f t="shared" si="1"/>
        <v>22408073.08</v>
      </c>
      <c r="D20" s="170">
        <f t="shared" si="1"/>
        <v>904200</v>
      </c>
      <c r="E20" s="170">
        <f t="shared" si="1"/>
        <v>298500</v>
      </c>
      <c r="F20" s="170">
        <f t="shared" si="1"/>
        <v>23610773.08</v>
      </c>
      <c r="G20" s="170">
        <f t="shared" si="1"/>
        <v>8814990.35</v>
      </c>
      <c r="H20" s="170">
        <f t="shared" si="1"/>
        <v>18723.2</v>
      </c>
      <c r="I20" s="170">
        <f t="shared" si="1"/>
        <v>3595420.4</v>
      </c>
      <c r="J20" s="170">
        <f t="shared" si="1"/>
        <v>89540</v>
      </c>
      <c r="K20" s="170">
        <f t="shared" si="1"/>
        <v>5000</v>
      </c>
      <c r="L20" s="170">
        <f>SUM(L9:L19)</f>
        <v>2328206.98</v>
      </c>
      <c r="M20" s="170">
        <f t="shared" si="1"/>
        <v>69250</v>
      </c>
      <c r="N20" s="170">
        <f t="shared" si="1"/>
        <v>270902</v>
      </c>
      <c r="O20" s="170">
        <f t="shared" si="1"/>
        <v>1040043</v>
      </c>
      <c r="P20" s="170">
        <f t="shared" si="1"/>
        <v>920</v>
      </c>
      <c r="Q20" s="170">
        <f t="shared" si="1"/>
        <v>237865.15</v>
      </c>
      <c r="R20" s="170">
        <f t="shared" si="1"/>
        <v>7144912</v>
      </c>
    </row>
    <row r="21" spans="1:18" ht="16.5" thickTop="1">
      <c r="A21" s="130" t="s">
        <v>21</v>
      </c>
      <c r="B21" s="107"/>
      <c r="C21" s="108"/>
      <c r="D21" s="107"/>
      <c r="E21" s="107"/>
      <c r="F21" s="107"/>
      <c r="G21" s="107"/>
      <c r="H21" s="108"/>
      <c r="I21" s="107"/>
      <c r="J21" s="108"/>
      <c r="K21" s="107"/>
      <c r="L21" s="108"/>
      <c r="M21" s="107"/>
      <c r="N21" s="108"/>
      <c r="O21" s="107"/>
      <c r="P21" s="108"/>
      <c r="Q21" s="107"/>
      <c r="R21" s="107"/>
    </row>
    <row r="22" spans="1:18" ht="15.75">
      <c r="A22" s="133" t="s">
        <v>2</v>
      </c>
      <c r="B22" s="166">
        <v>130000</v>
      </c>
      <c r="C22" s="167">
        <v>144461</v>
      </c>
      <c r="D22" s="166">
        <v>0</v>
      </c>
      <c r="E22" s="166">
        <v>0</v>
      </c>
      <c r="F22" s="167">
        <f aca="true" t="shared" si="2" ref="F22:F30">SUM(C22:E22)</f>
        <v>144461</v>
      </c>
      <c r="G22" s="107"/>
      <c r="H22" s="108"/>
      <c r="I22" s="107"/>
      <c r="J22" s="108"/>
      <c r="K22" s="107"/>
      <c r="L22" s="108"/>
      <c r="M22" s="107"/>
      <c r="N22" s="108"/>
      <c r="O22" s="107"/>
      <c r="P22" s="108"/>
      <c r="Q22" s="107"/>
      <c r="R22" s="107"/>
    </row>
    <row r="23" spans="1:18" ht="15.75">
      <c r="A23" s="135" t="s">
        <v>387</v>
      </c>
      <c r="B23" s="168">
        <v>30000</v>
      </c>
      <c r="C23" s="169">
        <v>90485</v>
      </c>
      <c r="D23" s="168">
        <v>0</v>
      </c>
      <c r="E23" s="168">
        <v>0</v>
      </c>
      <c r="F23" s="169">
        <f t="shared" si="2"/>
        <v>90485</v>
      </c>
      <c r="G23" s="109"/>
      <c r="H23" s="110"/>
      <c r="I23" s="109"/>
      <c r="J23" s="110"/>
      <c r="K23" s="109"/>
      <c r="L23" s="110"/>
      <c r="M23" s="109"/>
      <c r="N23" s="110"/>
      <c r="O23" s="109"/>
      <c r="P23" s="110"/>
      <c r="Q23" s="109"/>
      <c r="R23" s="109"/>
    </row>
    <row r="24" spans="1:18" ht="15.75">
      <c r="A24" s="138" t="s">
        <v>3</v>
      </c>
      <c r="B24" s="168">
        <v>300000</v>
      </c>
      <c r="C24" s="169">
        <v>90269.87</v>
      </c>
      <c r="D24" s="168">
        <v>0</v>
      </c>
      <c r="E24" s="168">
        <v>0</v>
      </c>
      <c r="F24" s="169">
        <f t="shared" si="2"/>
        <v>90269.87</v>
      </c>
      <c r="G24" s="109"/>
      <c r="H24" s="110"/>
      <c r="I24" s="109"/>
      <c r="J24" s="110"/>
      <c r="K24" s="109"/>
      <c r="L24" s="110"/>
      <c r="M24" s="109"/>
      <c r="N24" s="110"/>
      <c r="O24" s="109"/>
      <c r="P24" s="110"/>
      <c r="Q24" s="109"/>
      <c r="R24" s="109"/>
    </row>
    <row r="25" spans="1:18" ht="15.75">
      <c r="A25" s="165" t="s">
        <v>4</v>
      </c>
      <c r="B25" s="168">
        <v>400000</v>
      </c>
      <c r="C25" s="169">
        <v>690551</v>
      </c>
      <c r="D25" s="168">
        <v>0</v>
      </c>
      <c r="E25" s="168">
        <v>0</v>
      </c>
      <c r="F25" s="169">
        <f t="shared" si="2"/>
        <v>690551</v>
      </c>
      <c r="G25" s="109"/>
      <c r="H25" s="110"/>
      <c r="I25" s="109"/>
      <c r="J25" s="110"/>
      <c r="K25" s="109"/>
      <c r="L25" s="110"/>
      <c r="M25" s="109"/>
      <c r="N25" s="110"/>
      <c r="O25" s="109"/>
      <c r="P25" s="110"/>
      <c r="Q25" s="109"/>
      <c r="R25" s="109"/>
    </row>
    <row r="26" spans="1:18" ht="15.75">
      <c r="A26" s="136" t="s">
        <v>5</v>
      </c>
      <c r="B26" s="168">
        <v>82000</v>
      </c>
      <c r="C26" s="169">
        <v>2500</v>
      </c>
      <c r="D26" s="168">
        <v>0</v>
      </c>
      <c r="E26" s="168">
        <v>0</v>
      </c>
      <c r="F26" s="169">
        <f t="shared" si="2"/>
        <v>2500</v>
      </c>
      <c r="G26" s="109"/>
      <c r="H26" s="110"/>
      <c r="I26" s="109"/>
      <c r="J26" s="110"/>
      <c r="K26" s="109"/>
      <c r="L26" s="110"/>
      <c r="M26" s="109"/>
      <c r="N26" s="110"/>
      <c r="O26" s="109"/>
      <c r="P26" s="110"/>
      <c r="Q26" s="109"/>
      <c r="R26" s="109"/>
    </row>
    <row r="27" spans="1:18" ht="15.75">
      <c r="A27" s="136" t="s">
        <v>6</v>
      </c>
      <c r="B27" s="168">
        <v>0</v>
      </c>
      <c r="C27" s="169">
        <v>2070</v>
      </c>
      <c r="D27" s="168">
        <v>0</v>
      </c>
      <c r="E27" s="168">
        <v>0</v>
      </c>
      <c r="F27" s="169">
        <f t="shared" si="2"/>
        <v>2070</v>
      </c>
      <c r="G27" s="109"/>
      <c r="H27" s="110"/>
      <c r="I27" s="109"/>
      <c r="J27" s="110"/>
      <c r="K27" s="109"/>
      <c r="L27" s="110"/>
      <c r="M27" s="109"/>
      <c r="N27" s="110"/>
      <c r="O27" s="109"/>
      <c r="P27" s="110"/>
      <c r="Q27" s="109"/>
      <c r="R27" s="109"/>
    </row>
    <row r="28" spans="1:18" ht="15.75">
      <c r="A28" s="136" t="s">
        <v>7</v>
      </c>
      <c r="B28" s="168">
        <v>12438000</v>
      </c>
      <c r="C28" s="169">
        <v>14938229.71</v>
      </c>
      <c r="D28" s="168">
        <v>0</v>
      </c>
      <c r="E28" s="168">
        <v>0</v>
      </c>
      <c r="F28" s="169">
        <f t="shared" si="2"/>
        <v>14938229.71</v>
      </c>
      <c r="G28" s="109"/>
      <c r="H28" s="110"/>
      <c r="I28" s="109"/>
      <c r="J28" s="110"/>
      <c r="K28" s="109"/>
      <c r="L28" s="110"/>
      <c r="M28" s="109"/>
      <c r="N28" s="110"/>
      <c r="O28" s="109"/>
      <c r="P28" s="110"/>
      <c r="Q28" s="109"/>
      <c r="R28" s="109"/>
    </row>
    <row r="29" spans="1:18" ht="15.75">
      <c r="A29" s="136" t="s">
        <v>388</v>
      </c>
      <c r="B29" s="168">
        <v>13120000</v>
      </c>
      <c r="C29" s="169">
        <v>12496216</v>
      </c>
      <c r="D29" s="168">
        <v>0</v>
      </c>
      <c r="E29" s="168">
        <v>0</v>
      </c>
      <c r="F29" s="169">
        <f t="shared" si="2"/>
        <v>12496216</v>
      </c>
      <c r="G29" s="109"/>
      <c r="H29" s="110"/>
      <c r="I29" s="109"/>
      <c r="J29" s="110"/>
      <c r="K29" s="109"/>
      <c r="L29" s="110"/>
      <c r="M29" s="109"/>
      <c r="N29" s="110"/>
      <c r="O29" s="109"/>
      <c r="P29" s="110"/>
      <c r="Q29" s="109"/>
      <c r="R29" s="109"/>
    </row>
    <row r="30" spans="1:18" ht="15.75">
      <c r="A30" s="332" t="s">
        <v>389</v>
      </c>
      <c r="B30" s="166">
        <v>0</v>
      </c>
      <c r="C30" s="167">
        <v>0</v>
      </c>
      <c r="D30" s="166">
        <v>904200</v>
      </c>
      <c r="E30" s="166">
        <v>0</v>
      </c>
      <c r="F30" s="167">
        <f t="shared" si="2"/>
        <v>904200</v>
      </c>
      <c r="G30" s="107"/>
      <c r="H30" s="108"/>
      <c r="I30" s="107"/>
      <c r="J30" s="108"/>
      <c r="K30" s="107"/>
      <c r="L30" s="108"/>
      <c r="M30" s="107"/>
      <c r="N30" s="108"/>
      <c r="O30" s="107"/>
      <c r="P30" s="108"/>
      <c r="Q30" s="107"/>
      <c r="R30" s="107"/>
    </row>
    <row r="31" spans="1:18" s="101" customFormat="1" ht="16.5" thickBot="1">
      <c r="A31" s="98" t="s">
        <v>201</v>
      </c>
      <c r="B31" s="172">
        <f>SUM(B22:B30)</f>
        <v>26500000</v>
      </c>
      <c r="C31" s="173">
        <f>SUM(C22:C30)</f>
        <v>28454782.58</v>
      </c>
      <c r="D31" s="172">
        <f>SUM(D22:D30)</f>
        <v>904200</v>
      </c>
      <c r="E31" s="172">
        <v>0</v>
      </c>
      <c r="F31" s="172">
        <f>SUM(F22:F30)</f>
        <v>29358982.58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</row>
    <row r="32" spans="1:18" s="101" customFormat="1" ht="16.5" thickBot="1">
      <c r="A32" s="101" t="s">
        <v>202</v>
      </c>
      <c r="B32" s="174"/>
      <c r="C32" s="175"/>
      <c r="D32" s="175"/>
      <c r="E32" s="176"/>
      <c r="F32" s="177">
        <f>F31-F20</f>
        <v>5748209.5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2:18" ht="16.5" thickTop="1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</row>
    <row r="34" spans="2:13" ht="15.75">
      <c r="B34" s="426" t="s">
        <v>391</v>
      </c>
      <c r="C34" s="426"/>
      <c r="F34" s="426" t="s">
        <v>398</v>
      </c>
      <c r="G34" s="426"/>
      <c r="H34" s="426"/>
      <c r="K34" s="426" t="s">
        <v>394</v>
      </c>
      <c r="L34" s="426"/>
      <c r="M34" s="426"/>
    </row>
    <row r="35" spans="2:13" ht="15.75">
      <c r="B35" s="426" t="s">
        <v>392</v>
      </c>
      <c r="C35" s="426"/>
      <c r="F35" s="426" t="s">
        <v>393</v>
      </c>
      <c r="G35" s="426"/>
      <c r="H35" s="426"/>
      <c r="K35" s="426" t="s">
        <v>395</v>
      </c>
      <c r="L35" s="426"/>
      <c r="M35" s="426"/>
    </row>
    <row r="36" spans="2:13" ht="15.75">
      <c r="B36" s="426" t="s">
        <v>396</v>
      </c>
      <c r="C36" s="426"/>
      <c r="F36" s="426" t="s">
        <v>397</v>
      </c>
      <c r="G36" s="426"/>
      <c r="H36" s="426"/>
      <c r="K36" s="426" t="s">
        <v>399</v>
      </c>
      <c r="L36" s="426"/>
      <c r="M36" s="426"/>
    </row>
  </sheetData>
  <sheetProtection/>
  <mergeCells count="31">
    <mergeCell ref="M5:M7"/>
    <mergeCell ref="N5:N7"/>
    <mergeCell ref="O5:O7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A1:R1"/>
    <mergeCell ref="A2:R2"/>
    <mergeCell ref="A3:R3"/>
    <mergeCell ref="A4:A7"/>
    <mergeCell ref="B4:B7"/>
    <mergeCell ref="C4:C7"/>
    <mergeCell ref="D4:D7"/>
    <mergeCell ref="E4:E7"/>
    <mergeCell ref="F4:F7"/>
    <mergeCell ref="G4:R4"/>
    <mergeCell ref="B36:C36"/>
    <mergeCell ref="F36:H36"/>
    <mergeCell ref="K36:M36"/>
    <mergeCell ref="B34:C34"/>
    <mergeCell ref="F34:H34"/>
    <mergeCell ref="K34:M34"/>
    <mergeCell ref="B35:C35"/>
    <mergeCell ref="F35:H35"/>
    <mergeCell ref="K35:M35"/>
  </mergeCells>
  <printOptions/>
  <pageMargins left="0" right="0" top="0.15748031496062992" bottom="0" header="0.31496062992125984" footer="0.31496062992125984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zoomScalePageLayoutView="0" workbookViewId="0" topLeftCell="A13">
      <selection activeCell="K28" sqref="K28"/>
    </sheetView>
  </sheetViews>
  <sheetFormatPr defaultColWidth="9.140625" defaultRowHeight="23.25"/>
  <cols>
    <col min="1" max="1" width="16.8515625" style="95" customWidth="1"/>
    <col min="2" max="2" width="8.57421875" style="95" customWidth="1"/>
    <col min="3" max="3" width="9.00390625" style="95" customWidth="1"/>
    <col min="4" max="4" width="8.00390625" style="95" customWidth="1"/>
    <col min="5" max="5" width="7.57421875" style="95" customWidth="1"/>
    <col min="6" max="6" width="8.7109375" style="95" customWidth="1"/>
    <col min="7" max="7" width="8.00390625" style="95" customWidth="1"/>
    <col min="8" max="8" width="7.57421875" style="95" customWidth="1"/>
    <col min="9" max="9" width="8.28125" style="95" customWidth="1"/>
    <col min="10" max="10" width="7.8515625" style="95" customWidth="1"/>
    <col min="11" max="11" width="7.28125" style="95" customWidth="1"/>
    <col min="12" max="12" width="9.00390625" style="95" customWidth="1"/>
    <col min="13" max="14" width="7.8515625" style="95" customWidth="1"/>
    <col min="15" max="15" width="8.57421875" style="95" customWidth="1"/>
    <col min="16" max="16" width="7.57421875" style="95" customWidth="1"/>
    <col min="17" max="17" width="8.00390625" style="95" customWidth="1"/>
    <col min="18" max="18" width="7.8515625" style="95" customWidth="1"/>
    <col min="19" max="16384" width="9.140625" style="95" customWidth="1"/>
  </cols>
  <sheetData>
    <row r="1" spans="1:18" ht="18.75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8.75">
      <c r="A2" s="421" t="s">
        <v>390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18" ht="18.75">
      <c r="A3" s="422" t="s">
        <v>246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</row>
    <row r="4" spans="1:18" ht="15.75" customHeight="1">
      <c r="A4" s="416" t="s">
        <v>1</v>
      </c>
      <c r="B4" s="416" t="s">
        <v>26</v>
      </c>
      <c r="C4" s="450" t="s">
        <v>203</v>
      </c>
      <c r="D4" s="437" t="s">
        <v>386</v>
      </c>
      <c r="E4" s="447" t="s">
        <v>205</v>
      </c>
      <c r="F4" s="447" t="s">
        <v>49</v>
      </c>
      <c r="G4" s="423" t="s">
        <v>117</v>
      </c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5"/>
    </row>
    <row r="5" spans="1:18" ht="15.75">
      <c r="A5" s="417"/>
      <c r="B5" s="417"/>
      <c r="C5" s="451"/>
      <c r="D5" s="438"/>
      <c r="E5" s="448"/>
      <c r="F5" s="417"/>
      <c r="G5" s="416" t="s">
        <v>173</v>
      </c>
      <c r="H5" s="418" t="s">
        <v>174</v>
      </c>
      <c r="I5" s="416" t="s">
        <v>175</v>
      </c>
      <c r="J5" s="416" t="s">
        <v>176</v>
      </c>
      <c r="K5" s="443" t="s">
        <v>177</v>
      </c>
      <c r="L5" s="418" t="s">
        <v>178</v>
      </c>
      <c r="M5" s="416" t="s">
        <v>179</v>
      </c>
      <c r="N5" s="427" t="s">
        <v>180</v>
      </c>
      <c r="O5" s="418" t="s">
        <v>181</v>
      </c>
      <c r="P5" s="418" t="s">
        <v>182</v>
      </c>
      <c r="Q5" s="418" t="s">
        <v>183</v>
      </c>
      <c r="R5" s="416" t="s">
        <v>32</v>
      </c>
    </row>
    <row r="6" spans="1:18" ht="15.75" customHeight="1">
      <c r="A6" s="417"/>
      <c r="B6" s="417"/>
      <c r="C6" s="451"/>
      <c r="D6" s="438"/>
      <c r="E6" s="448"/>
      <c r="F6" s="417"/>
      <c r="G6" s="417"/>
      <c r="H6" s="445"/>
      <c r="I6" s="417"/>
      <c r="J6" s="417"/>
      <c r="K6" s="413"/>
      <c r="L6" s="445"/>
      <c r="M6" s="417"/>
      <c r="N6" s="430"/>
      <c r="O6" s="445"/>
      <c r="P6" s="445"/>
      <c r="Q6" s="445"/>
      <c r="R6" s="417"/>
    </row>
    <row r="7" spans="1:18" ht="15.75" customHeight="1">
      <c r="A7" s="377"/>
      <c r="B7" s="377"/>
      <c r="C7" s="452"/>
      <c r="D7" s="439"/>
      <c r="E7" s="449"/>
      <c r="F7" s="377"/>
      <c r="G7" s="377"/>
      <c r="H7" s="446"/>
      <c r="I7" s="377"/>
      <c r="J7" s="377"/>
      <c r="K7" s="444"/>
      <c r="L7" s="446"/>
      <c r="M7" s="377"/>
      <c r="N7" s="431"/>
      <c r="O7" s="446"/>
      <c r="P7" s="446"/>
      <c r="Q7" s="446"/>
      <c r="R7" s="377"/>
    </row>
    <row r="8" spans="1:18" ht="15.75">
      <c r="A8" s="130" t="s">
        <v>10</v>
      </c>
      <c r="B8" s="139"/>
      <c r="C8" s="140"/>
      <c r="D8" s="139"/>
      <c r="E8" s="139"/>
      <c r="F8" s="139"/>
      <c r="G8" s="139"/>
      <c r="H8" s="140"/>
      <c r="I8" s="139"/>
      <c r="J8" s="140"/>
      <c r="K8" s="139"/>
      <c r="L8" s="140"/>
      <c r="M8" s="139"/>
      <c r="N8" s="140"/>
      <c r="O8" s="139"/>
      <c r="P8" s="140"/>
      <c r="Q8" s="139"/>
      <c r="R8" s="139"/>
    </row>
    <row r="9" spans="1:18" ht="15.75">
      <c r="A9" s="131" t="s">
        <v>32</v>
      </c>
      <c r="B9" s="166">
        <v>7615690</v>
      </c>
      <c r="C9" s="167">
        <v>7144912</v>
      </c>
      <c r="D9" s="166">
        <v>0</v>
      </c>
      <c r="E9" s="166">
        <v>0</v>
      </c>
      <c r="F9" s="166">
        <f aca="true" t="shared" si="0" ref="F9:F19">SUM(C9:E9)</f>
        <v>7144912</v>
      </c>
      <c r="G9" s="166">
        <v>0</v>
      </c>
      <c r="H9" s="167">
        <v>0</v>
      </c>
      <c r="I9" s="166">
        <v>0</v>
      </c>
      <c r="J9" s="167">
        <v>0</v>
      </c>
      <c r="K9" s="166">
        <v>0</v>
      </c>
      <c r="L9" s="167">
        <v>0</v>
      </c>
      <c r="M9" s="166">
        <v>0</v>
      </c>
      <c r="N9" s="167">
        <v>0</v>
      </c>
      <c r="O9" s="166">
        <v>0</v>
      </c>
      <c r="P9" s="167">
        <v>0</v>
      </c>
      <c r="Q9" s="166">
        <v>0</v>
      </c>
      <c r="R9" s="166">
        <v>7144912</v>
      </c>
    </row>
    <row r="10" spans="1:18" ht="15.75">
      <c r="A10" s="132" t="s">
        <v>63</v>
      </c>
      <c r="B10" s="168">
        <v>2178220</v>
      </c>
      <c r="C10" s="169">
        <v>2142797</v>
      </c>
      <c r="D10" s="168">
        <v>0</v>
      </c>
      <c r="E10" s="168">
        <v>0</v>
      </c>
      <c r="F10" s="168">
        <f t="shared" si="0"/>
        <v>2142797</v>
      </c>
      <c r="G10" s="168">
        <v>2142797</v>
      </c>
      <c r="H10" s="169">
        <v>0</v>
      </c>
      <c r="I10" s="168">
        <v>0</v>
      </c>
      <c r="J10" s="169">
        <v>0</v>
      </c>
      <c r="K10" s="168">
        <v>0</v>
      </c>
      <c r="L10" s="169">
        <v>0</v>
      </c>
      <c r="M10" s="168">
        <v>0</v>
      </c>
      <c r="N10" s="169">
        <v>0</v>
      </c>
      <c r="O10" s="168">
        <v>0</v>
      </c>
      <c r="P10" s="169">
        <v>0</v>
      </c>
      <c r="Q10" s="168">
        <v>0</v>
      </c>
      <c r="R10" s="168">
        <v>0</v>
      </c>
    </row>
    <row r="11" spans="1:18" ht="15.75">
      <c r="A11" s="132" t="s">
        <v>64</v>
      </c>
      <c r="B11" s="168">
        <v>7148800</v>
      </c>
      <c r="C11" s="169">
        <v>5838781</v>
      </c>
      <c r="D11" s="168">
        <v>0</v>
      </c>
      <c r="E11" s="168">
        <v>0</v>
      </c>
      <c r="F11" s="168">
        <f t="shared" si="0"/>
        <v>5838781</v>
      </c>
      <c r="G11" s="168">
        <v>4707071</v>
      </c>
      <c r="H11" s="169">
        <v>0</v>
      </c>
      <c r="I11" s="168">
        <v>927925</v>
      </c>
      <c r="J11" s="169">
        <v>0</v>
      </c>
      <c r="K11" s="168">
        <v>0</v>
      </c>
      <c r="L11" s="169">
        <v>203785</v>
      </c>
      <c r="M11" s="168">
        <v>0</v>
      </c>
      <c r="N11" s="169">
        <v>0</v>
      </c>
      <c r="O11" s="168">
        <v>0</v>
      </c>
      <c r="P11" s="169">
        <v>0</v>
      </c>
      <c r="Q11" s="168">
        <v>0</v>
      </c>
      <c r="R11" s="168">
        <v>0</v>
      </c>
    </row>
    <row r="12" spans="1:18" ht="15.75">
      <c r="A12" s="132" t="s">
        <v>33</v>
      </c>
      <c r="B12" s="168">
        <v>713000</v>
      </c>
      <c r="C12" s="169">
        <v>485492</v>
      </c>
      <c r="D12" s="168">
        <v>0</v>
      </c>
      <c r="E12" s="168">
        <v>0</v>
      </c>
      <c r="F12" s="168">
        <f t="shared" si="0"/>
        <v>485492</v>
      </c>
      <c r="G12" s="168">
        <v>404968</v>
      </c>
      <c r="H12" s="169">
        <v>0</v>
      </c>
      <c r="I12" s="168">
        <v>45274</v>
      </c>
      <c r="J12" s="169">
        <v>0</v>
      </c>
      <c r="K12" s="168">
        <v>0</v>
      </c>
      <c r="L12" s="169">
        <v>35250</v>
      </c>
      <c r="M12" s="168">
        <v>0</v>
      </c>
      <c r="N12" s="169">
        <v>0</v>
      </c>
      <c r="O12" s="168">
        <v>0</v>
      </c>
      <c r="P12" s="169">
        <v>0</v>
      </c>
      <c r="Q12" s="168">
        <v>0</v>
      </c>
      <c r="R12" s="168">
        <v>0</v>
      </c>
    </row>
    <row r="13" spans="1:18" ht="15.75">
      <c r="A13" s="132" t="s">
        <v>34</v>
      </c>
      <c r="B13" s="168">
        <v>2415550</v>
      </c>
      <c r="C13" s="169">
        <v>1533514.41</v>
      </c>
      <c r="D13" s="168">
        <v>0</v>
      </c>
      <c r="E13" s="168">
        <v>0</v>
      </c>
      <c r="F13" s="168">
        <f t="shared" si="0"/>
        <v>1533514.41</v>
      </c>
      <c r="G13" s="168">
        <v>749151.21</v>
      </c>
      <c r="H13" s="169">
        <v>18723.2</v>
      </c>
      <c r="I13" s="168">
        <v>489216</v>
      </c>
      <c r="J13" s="169">
        <v>39540</v>
      </c>
      <c r="K13" s="168">
        <v>0</v>
      </c>
      <c r="L13" s="169">
        <v>6072</v>
      </c>
      <c r="M13" s="168">
        <v>0</v>
      </c>
      <c r="N13" s="169">
        <v>229892</v>
      </c>
      <c r="O13" s="168">
        <v>0</v>
      </c>
      <c r="P13" s="169">
        <v>920</v>
      </c>
      <c r="Q13" s="168">
        <v>0</v>
      </c>
      <c r="R13" s="168">
        <v>0</v>
      </c>
    </row>
    <row r="14" spans="1:18" ht="15.75">
      <c r="A14" s="132" t="s">
        <v>35</v>
      </c>
      <c r="B14" s="168">
        <v>1652500</v>
      </c>
      <c r="C14" s="169">
        <v>1243139.43</v>
      </c>
      <c r="D14" s="168">
        <v>0</v>
      </c>
      <c r="E14" s="168">
        <v>0</v>
      </c>
      <c r="F14" s="168">
        <f t="shared" si="0"/>
        <v>1243139.43</v>
      </c>
      <c r="G14" s="168">
        <v>232736.05</v>
      </c>
      <c r="H14" s="169">
        <v>0</v>
      </c>
      <c r="I14" s="168">
        <v>749793.4</v>
      </c>
      <c r="J14" s="169">
        <v>50000</v>
      </c>
      <c r="K14" s="168">
        <v>0</v>
      </c>
      <c r="L14" s="169">
        <v>71099.98</v>
      </c>
      <c r="M14" s="168">
        <v>0</v>
      </c>
      <c r="N14" s="169">
        <v>41010</v>
      </c>
      <c r="O14" s="168">
        <v>0</v>
      </c>
      <c r="P14" s="169">
        <v>0</v>
      </c>
      <c r="Q14" s="168">
        <v>98500</v>
      </c>
      <c r="R14" s="168">
        <v>0</v>
      </c>
    </row>
    <row r="15" spans="1:18" ht="15.75">
      <c r="A15" s="132" t="s">
        <v>36</v>
      </c>
      <c r="B15" s="168">
        <v>433000</v>
      </c>
      <c r="C15" s="169">
        <v>366632.24</v>
      </c>
      <c r="D15" s="168">
        <v>0</v>
      </c>
      <c r="E15" s="168">
        <v>0</v>
      </c>
      <c r="F15" s="168">
        <f t="shared" si="0"/>
        <v>366632.24</v>
      </c>
      <c r="G15" s="168">
        <v>227267.09</v>
      </c>
      <c r="H15" s="169">
        <v>0</v>
      </c>
      <c r="I15" s="168">
        <v>0</v>
      </c>
      <c r="J15" s="169">
        <v>0</v>
      </c>
      <c r="K15" s="168">
        <v>0</v>
      </c>
      <c r="L15" s="169">
        <v>0</v>
      </c>
      <c r="M15" s="168">
        <v>0</v>
      </c>
      <c r="N15" s="169">
        <v>0</v>
      </c>
      <c r="O15" s="168">
        <v>0</v>
      </c>
      <c r="P15" s="169">
        <v>0</v>
      </c>
      <c r="Q15" s="168">
        <v>139365.15</v>
      </c>
      <c r="R15" s="168">
        <v>0</v>
      </c>
    </row>
    <row r="16" spans="1:18" ht="15.75">
      <c r="A16" s="132" t="s">
        <v>37</v>
      </c>
      <c r="B16" s="168">
        <v>165150</v>
      </c>
      <c r="C16" s="169">
        <v>158150</v>
      </c>
      <c r="D16" s="168">
        <v>41790</v>
      </c>
      <c r="E16" s="168">
        <v>0</v>
      </c>
      <c r="F16" s="168">
        <f t="shared" si="0"/>
        <v>199940</v>
      </c>
      <c r="G16" s="168">
        <v>52500</v>
      </c>
      <c r="H16" s="169">
        <v>0</v>
      </c>
      <c r="I16" s="168">
        <v>36400</v>
      </c>
      <c r="J16" s="169">
        <v>0</v>
      </c>
      <c r="K16" s="168">
        <v>0</v>
      </c>
      <c r="L16" s="169">
        <v>0</v>
      </c>
      <c r="M16" s="168">
        <v>69250</v>
      </c>
      <c r="N16" s="169">
        <v>0</v>
      </c>
      <c r="O16" s="168">
        <v>41790</v>
      </c>
      <c r="P16" s="169">
        <v>0</v>
      </c>
      <c r="Q16" s="168">
        <v>0</v>
      </c>
      <c r="R16" s="168">
        <v>0</v>
      </c>
    </row>
    <row r="17" spans="1:18" ht="15.75">
      <c r="A17" s="132" t="s">
        <v>38</v>
      </c>
      <c r="B17" s="168">
        <v>2631590</v>
      </c>
      <c r="C17" s="169">
        <v>2147843</v>
      </c>
      <c r="D17" s="168">
        <v>862410</v>
      </c>
      <c r="E17" s="168">
        <v>298500</v>
      </c>
      <c r="F17" s="168">
        <f t="shared" si="0"/>
        <v>3308753</v>
      </c>
      <c r="G17" s="168">
        <v>298500</v>
      </c>
      <c r="H17" s="169">
        <v>0</v>
      </c>
      <c r="I17" s="168">
        <v>0</v>
      </c>
      <c r="J17" s="169">
        <v>0</v>
      </c>
      <c r="K17" s="168">
        <v>0</v>
      </c>
      <c r="L17" s="169">
        <v>2012000</v>
      </c>
      <c r="M17" s="168">
        <v>0</v>
      </c>
      <c r="N17" s="169">
        <v>0</v>
      </c>
      <c r="O17" s="168">
        <v>998253</v>
      </c>
      <c r="P17" s="169">
        <v>0</v>
      </c>
      <c r="Q17" s="168">
        <v>0</v>
      </c>
      <c r="R17" s="168">
        <v>0</v>
      </c>
    </row>
    <row r="18" spans="1:18" ht="15.75">
      <c r="A18" s="132" t="s">
        <v>65</v>
      </c>
      <c r="B18" s="168">
        <v>0</v>
      </c>
      <c r="C18" s="169">
        <v>0</v>
      </c>
      <c r="D18" s="168">
        <v>0</v>
      </c>
      <c r="E18" s="168">
        <v>0</v>
      </c>
      <c r="F18" s="168">
        <f t="shared" si="0"/>
        <v>0</v>
      </c>
      <c r="G18" s="168">
        <v>0</v>
      </c>
      <c r="H18" s="169">
        <v>0</v>
      </c>
      <c r="I18" s="168">
        <v>0</v>
      </c>
      <c r="J18" s="169">
        <v>0</v>
      </c>
      <c r="K18" s="168">
        <v>0</v>
      </c>
      <c r="L18" s="169">
        <v>0</v>
      </c>
      <c r="M18" s="168">
        <v>0</v>
      </c>
      <c r="N18" s="169">
        <v>0</v>
      </c>
      <c r="O18" s="168">
        <v>0</v>
      </c>
      <c r="P18" s="169">
        <v>0</v>
      </c>
      <c r="Q18" s="168">
        <v>0</v>
      </c>
      <c r="R18" s="168">
        <v>0</v>
      </c>
    </row>
    <row r="19" spans="1:18" ht="15.75">
      <c r="A19" s="131" t="s">
        <v>8</v>
      </c>
      <c r="B19" s="166">
        <v>1546500</v>
      </c>
      <c r="C19" s="167">
        <v>1346812</v>
      </c>
      <c r="D19" s="166">
        <v>0</v>
      </c>
      <c r="E19" s="166">
        <v>0</v>
      </c>
      <c r="F19" s="166">
        <f t="shared" si="0"/>
        <v>1346812</v>
      </c>
      <c r="G19" s="166">
        <v>0</v>
      </c>
      <c r="H19" s="167">
        <v>0</v>
      </c>
      <c r="I19" s="166">
        <v>1346812</v>
      </c>
      <c r="J19" s="167">
        <v>0</v>
      </c>
      <c r="K19" s="166">
        <v>5000</v>
      </c>
      <c r="L19" s="167">
        <v>0</v>
      </c>
      <c r="M19" s="166">
        <v>0</v>
      </c>
      <c r="N19" s="167">
        <v>0</v>
      </c>
      <c r="O19" s="166">
        <v>0</v>
      </c>
      <c r="P19" s="167">
        <v>0</v>
      </c>
      <c r="Q19" s="166">
        <v>0</v>
      </c>
      <c r="R19" s="166">
        <v>0</v>
      </c>
    </row>
    <row r="20" spans="1:18" s="101" customFormat="1" ht="16.5" thickBot="1">
      <c r="A20" s="137" t="s">
        <v>200</v>
      </c>
      <c r="B20" s="170">
        <f aca="true" t="shared" si="1" ref="B20:R20">SUM(B9:B19)</f>
        <v>26500000</v>
      </c>
      <c r="C20" s="171">
        <f t="shared" si="1"/>
        <v>22408073.08</v>
      </c>
      <c r="D20" s="170">
        <f t="shared" si="1"/>
        <v>904200</v>
      </c>
      <c r="E20" s="170">
        <f t="shared" si="1"/>
        <v>298500</v>
      </c>
      <c r="F20" s="170">
        <f t="shared" si="1"/>
        <v>23610773.08</v>
      </c>
      <c r="G20" s="170">
        <f t="shared" si="1"/>
        <v>8814990.35</v>
      </c>
      <c r="H20" s="170">
        <f t="shared" si="1"/>
        <v>18723.2</v>
      </c>
      <c r="I20" s="170">
        <f t="shared" si="1"/>
        <v>3595420.4</v>
      </c>
      <c r="J20" s="170">
        <f t="shared" si="1"/>
        <v>89540</v>
      </c>
      <c r="K20" s="170">
        <f t="shared" si="1"/>
        <v>5000</v>
      </c>
      <c r="L20" s="170">
        <f>SUM(L9:L19)</f>
        <v>2328206.98</v>
      </c>
      <c r="M20" s="170">
        <f t="shared" si="1"/>
        <v>69250</v>
      </c>
      <c r="N20" s="170">
        <f t="shared" si="1"/>
        <v>270902</v>
      </c>
      <c r="O20" s="170">
        <f t="shared" si="1"/>
        <v>1040043</v>
      </c>
      <c r="P20" s="170">
        <f t="shared" si="1"/>
        <v>920</v>
      </c>
      <c r="Q20" s="170">
        <f t="shared" si="1"/>
        <v>237865.15</v>
      </c>
      <c r="R20" s="170">
        <f t="shared" si="1"/>
        <v>7144912</v>
      </c>
    </row>
    <row r="21" spans="1:18" ht="16.5" thickTop="1">
      <c r="A21" s="130" t="s">
        <v>21</v>
      </c>
      <c r="B21" s="107"/>
      <c r="C21" s="108"/>
      <c r="D21" s="107"/>
      <c r="E21" s="107"/>
      <c r="F21" s="107"/>
      <c r="G21" s="107"/>
      <c r="H21" s="108"/>
      <c r="I21" s="107"/>
      <c r="J21" s="108"/>
      <c r="K21" s="107"/>
      <c r="L21" s="108"/>
      <c r="M21" s="107"/>
      <c r="N21" s="108"/>
      <c r="O21" s="107"/>
      <c r="P21" s="108"/>
      <c r="Q21" s="107"/>
      <c r="R21" s="107"/>
    </row>
    <row r="22" spans="1:18" ht="15.75">
      <c r="A22" s="133" t="s">
        <v>2</v>
      </c>
      <c r="B22" s="166">
        <v>130000</v>
      </c>
      <c r="C22" s="167">
        <v>144461</v>
      </c>
      <c r="D22" s="166">
        <v>0</v>
      </c>
      <c r="E22" s="166">
        <v>0</v>
      </c>
      <c r="F22" s="167">
        <f aca="true" t="shared" si="2" ref="F22:F30">SUM(C22:E22)</f>
        <v>144461</v>
      </c>
      <c r="G22" s="107"/>
      <c r="H22" s="108"/>
      <c r="I22" s="107"/>
      <c r="J22" s="108"/>
      <c r="K22" s="107"/>
      <c r="L22" s="108"/>
      <c r="M22" s="107"/>
      <c r="N22" s="108"/>
      <c r="O22" s="107"/>
      <c r="P22" s="108"/>
      <c r="Q22" s="107"/>
      <c r="R22" s="107"/>
    </row>
    <row r="23" spans="1:18" ht="15.75">
      <c r="A23" s="135" t="s">
        <v>387</v>
      </c>
      <c r="B23" s="168">
        <v>30000</v>
      </c>
      <c r="C23" s="169">
        <v>90485</v>
      </c>
      <c r="D23" s="168">
        <v>0</v>
      </c>
      <c r="E23" s="168">
        <v>0</v>
      </c>
      <c r="F23" s="169">
        <f t="shared" si="2"/>
        <v>90485</v>
      </c>
      <c r="G23" s="109"/>
      <c r="H23" s="110"/>
      <c r="I23" s="109"/>
      <c r="J23" s="110"/>
      <c r="K23" s="109"/>
      <c r="L23" s="110"/>
      <c r="M23" s="109"/>
      <c r="N23" s="110"/>
      <c r="O23" s="109"/>
      <c r="P23" s="110"/>
      <c r="Q23" s="109"/>
      <c r="R23" s="109"/>
    </row>
    <row r="24" spans="1:18" ht="15.75">
      <c r="A24" s="138" t="s">
        <v>3</v>
      </c>
      <c r="B24" s="168">
        <v>300000</v>
      </c>
      <c r="C24" s="169">
        <v>90269.87</v>
      </c>
      <c r="D24" s="168">
        <v>0</v>
      </c>
      <c r="E24" s="168">
        <v>0</v>
      </c>
      <c r="F24" s="169">
        <f t="shared" si="2"/>
        <v>90269.87</v>
      </c>
      <c r="G24" s="109"/>
      <c r="H24" s="110"/>
      <c r="I24" s="109"/>
      <c r="J24" s="110"/>
      <c r="K24" s="109"/>
      <c r="L24" s="110"/>
      <c r="M24" s="109"/>
      <c r="N24" s="110"/>
      <c r="O24" s="109"/>
      <c r="P24" s="110"/>
      <c r="Q24" s="109"/>
      <c r="R24" s="109"/>
    </row>
    <row r="25" spans="1:18" ht="15.75">
      <c r="A25" s="165" t="s">
        <v>4</v>
      </c>
      <c r="B25" s="168">
        <v>400000</v>
      </c>
      <c r="C25" s="169">
        <v>690551</v>
      </c>
      <c r="D25" s="168">
        <v>0</v>
      </c>
      <c r="E25" s="168">
        <v>0</v>
      </c>
      <c r="F25" s="169">
        <f t="shared" si="2"/>
        <v>690551</v>
      </c>
      <c r="G25" s="109"/>
      <c r="H25" s="110"/>
      <c r="I25" s="109"/>
      <c r="J25" s="110"/>
      <c r="K25" s="109"/>
      <c r="L25" s="110"/>
      <c r="M25" s="109"/>
      <c r="N25" s="110"/>
      <c r="O25" s="109"/>
      <c r="P25" s="110"/>
      <c r="Q25" s="109"/>
      <c r="R25" s="109"/>
    </row>
    <row r="26" spans="1:18" ht="15.75">
      <c r="A26" s="136" t="s">
        <v>5</v>
      </c>
      <c r="B26" s="168">
        <v>82000</v>
      </c>
      <c r="C26" s="169">
        <v>2500</v>
      </c>
      <c r="D26" s="168">
        <v>0</v>
      </c>
      <c r="E26" s="168">
        <v>0</v>
      </c>
      <c r="F26" s="169">
        <f t="shared" si="2"/>
        <v>2500</v>
      </c>
      <c r="G26" s="109"/>
      <c r="H26" s="110"/>
      <c r="I26" s="109"/>
      <c r="J26" s="110"/>
      <c r="K26" s="109"/>
      <c r="L26" s="110"/>
      <c r="M26" s="109"/>
      <c r="N26" s="110"/>
      <c r="O26" s="109"/>
      <c r="P26" s="110"/>
      <c r="Q26" s="109"/>
      <c r="R26" s="109"/>
    </row>
    <row r="27" spans="1:18" ht="15.75">
      <c r="A27" s="136" t="s">
        <v>6</v>
      </c>
      <c r="B27" s="168">
        <v>0</v>
      </c>
      <c r="C27" s="169">
        <v>2070</v>
      </c>
      <c r="D27" s="168">
        <v>0</v>
      </c>
      <c r="E27" s="168">
        <v>0</v>
      </c>
      <c r="F27" s="169">
        <f t="shared" si="2"/>
        <v>2070</v>
      </c>
      <c r="G27" s="109"/>
      <c r="H27" s="110"/>
      <c r="I27" s="109"/>
      <c r="J27" s="110"/>
      <c r="K27" s="109"/>
      <c r="L27" s="110"/>
      <c r="M27" s="109"/>
      <c r="N27" s="110"/>
      <c r="O27" s="109"/>
      <c r="P27" s="110"/>
      <c r="Q27" s="109"/>
      <c r="R27" s="109"/>
    </row>
    <row r="28" spans="1:18" ht="15.75">
      <c r="A28" s="136" t="s">
        <v>7</v>
      </c>
      <c r="B28" s="168">
        <v>12438000</v>
      </c>
      <c r="C28" s="169">
        <v>14938229.71</v>
      </c>
      <c r="D28" s="168">
        <v>0</v>
      </c>
      <c r="E28" s="168">
        <v>0</v>
      </c>
      <c r="F28" s="169">
        <f t="shared" si="2"/>
        <v>14938229.71</v>
      </c>
      <c r="G28" s="109"/>
      <c r="H28" s="110"/>
      <c r="I28" s="109"/>
      <c r="J28" s="110"/>
      <c r="K28" s="109"/>
      <c r="L28" s="110"/>
      <c r="M28" s="109"/>
      <c r="N28" s="110"/>
      <c r="O28" s="109"/>
      <c r="P28" s="110"/>
      <c r="Q28" s="109"/>
      <c r="R28" s="109"/>
    </row>
    <row r="29" spans="1:18" ht="15.75">
      <c r="A29" s="136" t="s">
        <v>388</v>
      </c>
      <c r="B29" s="168">
        <v>13120000</v>
      </c>
      <c r="C29" s="169">
        <v>12496216</v>
      </c>
      <c r="D29" s="168">
        <v>0</v>
      </c>
      <c r="E29" s="168">
        <v>0</v>
      </c>
      <c r="F29" s="169">
        <f t="shared" si="2"/>
        <v>12496216</v>
      </c>
      <c r="G29" s="109"/>
      <c r="H29" s="110"/>
      <c r="I29" s="109"/>
      <c r="J29" s="110"/>
      <c r="K29" s="109"/>
      <c r="L29" s="110"/>
      <c r="M29" s="109"/>
      <c r="N29" s="110"/>
      <c r="O29" s="109"/>
      <c r="P29" s="110"/>
      <c r="Q29" s="109"/>
      <c r="R29" s="109"/>
    </row>
    <row r="30" spans="1:18" ht="15.75">
      <c r="A30" s="332" t="s">
        <v>389</v>
      </c>
      <c r="B30" s="166">
        <v>0</v>
      </c>
      <c r="C30" s="167">
        <v>0</v>
      </c>
      <c r="D30" s="166">
        <v>904200</v>
      </c>
      <c r="E30" s="166">
        <v>0</v>
      </c>
      <c r="F30" s="167">
        <f t="shared" si="2"/>
        <v>904200</v>
      </c>
      <c r="G30" s="107"/>
      <c r="H30" s="108"/>
      <c r="I30" s="107"/>
      <c r="J30" s="108"/>
      <c r="K30" s="107"/>
      <c r="L30" s="108"/>
      <c r="M30" s="107"/>
      <c r="N30" s="108"/>
      <c r="O30" s="107"/>
      <c r="P30" s="108"/>
      <c r="Q30" s="107"/>
      <c r="R30" s="107"/>
    </row>
    <row r="31" spans="1:18" s="101" customFormat="1" ht="16.5" thickBot="1">
      <c r="A31" s="98" t="s">
        <v>201</v>
      </c>
      <c r="B31" s="172">
        <f>SUM(B22:B30)</f>
        <v>26500000</v>
      </c>
      <c r="C31" s="173">
        <f>SUM(C22:C30)</f>
        <v>28454782.58</v>
      </c>
      <c r="D31" s="172">
        <f>SUM(D22:D30)</f>
        <v>904200</v>
      </c>
      <c r="E31" s="172">
        <v>0</v>
      </c>
      <c r="F31" s="172">
        <f>SUM(F22:F30)</f>
        <v>29358982.58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</row>
    <row r="32" spans="1:18" s="101" customFormat="1" ht="16.5" thickBot="1">
      <c r="A32" s="101" t="s">
        <v>202</v>
      </c>
      <c r="B32" s="174"/>
      <c r="C32" s="175"/>
      <c r="D32" s="175"/>
      <c r="E32" s="176"/>
      <c r="F32" s="177">
        <f>F31-F20</f>
        <v>5748209.5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2:18" ht="16.5" thickTop="1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</row>
    <row r="34" spans="2:13" ht="15.75">
      <c r="B34" s="426" t="s">
        <v>391</v>
      </c>
      <c r="C34" s="426"/>
      <c r="F34" s="426" t="s">
        <v>398</v>
      </c>
      <c r="G34" s="426"/>
      <c r="H34" s="426"/>
      <c r="K34" s="426" t="s">
        <v>394</v>
      </c>
      <c r="L34" s="426"/>
      <c r="M34" s="426"/>
    </row>
    <row r="35" spans="2:13" ht="15.75">
      <c r="B35" s="426" t="s">
        <v>392</v>
      </c>
      <c r="C35" s="426"/>
      <c r="F35" s="426" t="s">
        <v>393</v>
      </c>
      <c r="G35" s="426"/>
      <c r="H35" s="426"/>
      <c r="K35" s="426" t="s">
        <v>395</v>
      </c>
      <c r="L35" s="426"/>
      <c r="M35" s="426"/>
    </row>
    <row r="36" spans="2:13" ht="15.75">
      <c r="B36" s="426" t="s">
        <v>396</v>
      </c>
      <c r="C36" s="426"/>
      <c r="F36" s="426" t="s">
        <v>397</v>
      </c>
      <c r="G36" s="426"/>
      <c r="H36" s="426"/>
      <c r="K36" s="426" t="s">
        <v>399</v>
      </c>
      <c r="L36" s="426"/>
      <c r="M36" s="426"/>
    </row>
  </sheetData>
  <sheetProtection/>
  <mergeCells count="31">
    <mergeCell ref="A1:R1"/>
    <mergeCell ref="A2:R2"/>
    <mergeCell ref="A3:R3"/>
    <mergeCell ref="A4:A7"/>
    <mergeCell ref="B4:B7"/>
    <mergeCell ref="C4:C7"/>
    <mergeCell ref="D4:D7"/>
    <mergeCell ref="E4:E7"/>
    <mergeCell ref="F4:F7"/>
    <mergeCell ref="G4:R4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B36:C36"/>
    <mergeCell ref="F36:H36"/>
    <mergeCell ref="K36:M36"/>
    <mergeCell ref="B34:C34"/>
    <mergeCell ref="F34:H34"/>
    <mergeCell ref="K34:M34"/>
    <mergeCell ref="B35:C35"/>
    <mergeCell ref="F35:H35"/>
    <mergeCell ref="K35:M35"/>
  </mergeCells>
  <printOptions/>
  <pageMargins left="0" right="0" top="0.15748031496062992" bottom="0" header="0.31496062992125984" footer="0.31496062992125984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15" sqref="F15"/>
    </sheetView>
  </sheetViews>
  <sheetFormatPr defaultColWidth="9.140625" defaultRowHeight="23.25"/>
  <cols>
    <col min="1" max="1" width="5.7109375" style="2" customWidth="1"/>
    <col min="2" max="2" width="14.00390625" style="2" customWidth="1"/>
    <col min="3" max="4" width="9.140625" style="2" customWidth="1"/>
    <col min="5" max="5" width="10.421875" style="2" customWidth="1"/>
    <col min="6" max="6" width="13.140625" style="2" customWidth="1"/>
    <col min="7" max="7" width="6.57421875" style="2" customWidth="1"/>
    <col min="8" max="8" width="16.421875" style="13" customWidth="1"/>
    <col min="9" max="9" width="5.421875" style="2" customWidth="1"/>
    <col min="10" max="10" width="16.421875" style="2" customWidth="1"/>
    <col min="11" max="16384" width="9.140625" style="2" customWidth="1"/>
  </cols>
  <sheetData>
    <row r="1" spans="1:10" ht="2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21">
      <c r="A2" s="336" t="s">
        <v>96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21">
      <c r="A3" s="336" t="s">
        <v>244</v>
      </c>
      <c r="B3" s="336"/>
      <c r="C3" s="336"/>
      <c r="D3" s="336"/>
      <c r="E3" s="336"/>
      <c r="F3" s="336"/>
      <c r="G3" s="336"/>
      <c r="H3" s="336"/>
      <c r="I3" s="336"/>
      <c r="J3" s="336"/>
    </row>
    <row r="5" spans="1:10" s="4" customFormat="1" ht="21">
      <c r="A5" s="4" t="s">
        <v>104</v>
      </c>
      <c r="H5" s="256">
        <v>2561</v>
      </c>
      <c r="I5" s="255"/>
      <c r="J5" s="257">
        <v>2560</v>
      </c>
    </row>
    <row r="6" spans="2:10" ht="21">
      <c r="B6" s="2" t="s">
        <v>56</v>
      </c>
      <c r="H6" s="13">
        <v>0</v>
      </c>
      <c r="J6" s="13">
        <v>0</v>
      </c>
    </row>
    <row r="7" spans="2:10" ht="21">
      <c r="B7" s="2" t="s">
        <v>105</v>
      </c>
      <c r="C7" s="2" t="s">
        <v>213</v>
      </c>
      <c r="H7" s="13">
        <v>16146.67</v>
      </c>
      <c r="J7" s="321">
        <v>7466320.91</v>
      </c>
    </row>
    <row r="8" spans="3:10" ht="21">
      <c r="C8" s="6" t="s">
        <v>402</v>
      </c>
      <c r="H8" s="242">
        <v>12271869.34</v>
      </c>
      <c r="J8" s="321">
        <v>4592923.19</v>
      </c>
    </row>
    <row r="9" spans="3:10" ht="21">
      <c r="C9" s="2" t="s">
        <v>110</v>
      </c>
      <c r="H9" s="242">
        <v>4097417.68</v>
      </c>
      <c r="J9" s="242">
        <v>0</v>
      </c>
    </row>
    <row r="10" spans="3:10" ht="21">
      <c r="C10" s="2" t="s">
        <v>382</v>
      </c>
      <c r="H10" s="242">
        <v>0</v>
      </c>
      <c r="J10" s="242">
        <v>7575.2</v>
      </c>
    </row>
    <row r="11" spans="3:10" ht="21">
      <c r="C11" s="2" t="s">
        <v>109</v>
      </c>
      <c r="H11" s="242">
        <v>12670933.71</v>
      </c>
      <c r="J11" s="242">
        <v>8405564.06</v>
      </c>
    </row>
    <row r="12" spans="3:10" ht="21">
      <c r="C12" s="2" t="s">
        <v>111</v>
      </c>
      <c r="H12" s="242">
        <v>18428.73</v>
      </c>
      <c r="J12" s="242">
        <v>18034.83</v>
      </c>
    </row>
    <row r="13" spans="2:10" s="4" customFormat="1" ht="21.75" thickBot="1">
      <c r="B13" s="4" t="s">
        <v>49</v>
      </c>
      <c r="H13" s="14">
        <f>SUM(H6:H12)</f>
        <v>29074796.13</v>
      </c>
      <c r="J13" s="14">
        <f>SUM(J7:J12)</f>
        <v>20490418.189999998</v>
      </c>
    </row>
    <row r="14" ht="21.75" thickTop="1"/>
    <row r="15" spans="1:10" ht="21">
      <c r="A15" s="4" t="s">
        <v>279</v>
      </c>
      <c r="H15" s="256">
        <v>2561</v>
      </c>
      <c r="I15" s="255"/>
      <c r="J15" s="257">
        <v>2560</v>
      </c>
    </row>
    <row r="16" spans="2:10" ht="21">
      <c r="B16" s="2" t="s">
        <v>280</v>
      </c>
      <c r="H16" s="13">
        <v>0</v>
      </c>
      <c r="J16" s="13">
        <v>0</v>
      </c>
    </row>
    <row r="17" spans="2:10" ht="21">
      <c r="B17" s="2" t="s">
        <v>281</v>
      </c>
      <c r="H17" s="13">
        <v>0</v>
      </c>
      <c r="J17" s="13">
        <v>0</v>
      </c>
    </row>
    <row r="18" spans="2:10" s="4" customFormat="1" ht="21.75" thickBot="1">
      <c r="B18" s="4" t="s">
        <v>49</v>
      </c>
      <c r="H18" s="14">
        <f>SUM(H16:H17)</f>
        <v>0</v>
      </c>
      <c r="J18" s="14">
        <f>SUM(J16:J17)</f>
        <v>0</v>
      </c>
    </row>
    <row r="19" ht="21.75" thickTop="1"/>
    <row r="20" spans="1:10" ht="21">
      <c r="A20" s="4" t="s">
        <v>282</v>
      </c>
      <c r="H20" s="256">
        <v>2561</v>
      </c>
      <c r="I20" s="255"/>
      <c r="J20" s="257">
        <v>2560</v>
      </c>
    </row>
    <row r="21" spans="2:10" ht="21">
      <c r="B21" s="2" t="s">
        <v>283</v>
      </c>
      <c r="H21" s="13">
        <v>0</v>
      </c>
      <c r="J21" s="13">
        <v>0</v>
      </c>
    </row>
    <row r="22" spans="2:10" ht="21">
      <c r="B22" s="2" t="s">
        <v>273</v>
      </c>
      <c r="H22" s="13">
        <v>0</v>
      </c>
      <c r="J22" s="13">
        <v>0</v>
      </c>
    </row>
    <row r="23" spans="2:10" ht="21.75" thickBot="1">
      <c r="B23" s="4" t="s">
        <v>49</v>
      </c>
      <c r="H23" s="14">
        <f>SUM(H21:H22)</f>
        <v>0</v>
      </c>
      <c r="I23" s="4"/>
      <c r="J23" s="14">
        <f>SUM(J21:J22)</f>
        <v>0</v>
      </c>
    </row>
    <row r="24" ht="21.75" thickTop="1"/>
    <row r="25" ht="21">
      <c r="A25" s="4" t="s">
        <v>284</v>
      </c>
    </row>
    <row r="26" ht="21">
      <c r="B26" s="4" t="s">
        <v>262</v>
      </c>
    </row>
    <row r="27" spans="2:9" s="4" customFormat="1" ht="21">
      <c r="B27" s="345" t="s">
        <v>285</v>
      </c>
      <c r="C27" s="346"/>
      <c r="D27" s="345" t="s">
        <v>116</v>
      </c>
      <c r="E27" s="346"/>
      <c r="F27" s="345" t="s">
        <v>1</v>
      </c>
      <c r="G27" s="346"/>
      <c r="H27" s="27" t="s">
        <v>54</v>
      </c>
      <c r="I27" s="25"/>
    </row>
    <row r="28" spans="2:8" ht="21">
      <c r="B28" s="15"/>
      <c r="C28" s="16"/>
      <c r="D28" s="15"/>
      <c r="E28" s="16"/>
      <c r="F28" s="15"/>
      <c r="G28" s="16"/>
      <c r="H28" s="116"/>
    </row>
    <row r="29" spans="2:8" ht="21">
      <c r="B29" s="194"/>
      <c r="C29" s="246"/>
      <c r="D29" s="194"/>
      <c r="E29" s="246"/>
      <c r="F29" s="194"/>
      <c r="G29" s="246"/>
      <c r="H29" s="122"/>
    </row>
    <row r="30" spans="2:8" ht="21">
      <c r="B30" s="15"/>
      <c r="C30" s="16"/>
      <c r="D30" s="15"/>
      <c r="E30" s="16"/>
      <c r="F30" s="15"/>
      <c r="G30" s="16"/>
      <c r="H30" s="116"/>
    </row>
    <row r="31" spans="2:8" ht="21">
      <c r="B31" s="345" t="s">
        <v>49</v>
      </c>
      <c r="C31" s="351"/>
      <c r="D31" s="351"/>
      <c r="E31" s="351"/>
      <c r="F31" s="351"/>
      <c r="G31" s="346"/>
      <c r="H31" s="260"/>
    </row>
    <row r="32" spans="2:8" ht="21">
      <c r="B32" s="345" t="s">
        <v>286</v>
      </c>
      <c r="C32" s="351"/>
      <c r="D32" s="351"/>
      <c r="E32" s="351"/>
      <c r="F32" s="351"/>
      <c r="G32" s="346"/>
      <c r="H32" s="213"/>
    </row>
  </sheetData>
  <sheetProtection/>
  <mergeCells count="8">
    <mergeCell ref="B31:G31"/>
    <mergeCell ref="B32:G32"/>
    <mergeCell ref="A1:J1"/>
    <mergeCell ref="A2:J2"/>
    <mergeCell ref="A3:J3"/>
    <mergeCell ref="B27:C27"/>
    <mergeCell ref="D27:E27"/>
    <mergeCell ref="F27:G27"/>
  </mergeCells>
  <printOptions/>
  <pageMargins left="0.11811023622047245" right="0.11811023622047245" top="0.7480314960629921" bottom="0.15748031496062992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0" sqref="D10"/>
    </sheetView>
  </sheetViews>
  <sheetFormatPr defaultColWidth="9.140625" defaultRowHeight="23.25"/>
  <cols>
    <col min="1" max="1" width="5.7109375" style="2" customWidth="1"/>
    <col min="2" max="2" width="21.140625" style="2" customWidth="1"/>
    <col min="3" max="4" width="8.140625" style="2" customWidth="1"/>
    <col min="5" max="5" width="10.7109375" style="2" customWidth="1"/>
    <col min="6" max="7" width="8.140625" style="2" customWidth="1"/>
    <col min="8" max="8" width="10.7109375" style="13" customWidth="1"/>
    <col min="9" max="9" width="5.421875" style="2" customWidth="1"/>
    <col min="10" max="10" width="10.7109375" style="2" customWidth="1"/>
    <col min="11" max="16384" width="9.140625" style="2" customWidth="1"/>
  </cols>
  <sheetData>
    <row r="1" spans="1:10" ht="2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21">
      <c r="A2" s="336" t="s">
        <v>96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21">
      <c r="A3" s="336" t="s">
        <v>244</v>
      </c>
      <c r="B3" s="336"/>
      <c r="C3" s="336"/>
      <c r="D3" s="336"/>
      <c r="E3" s="336"/>
      <c r="F3" s="336"/>
      <c r="G3" s="336"/>
      <c r="H3" s="336"/>
      <c r="I3" s="336"/>
      <c r="J3" s="336"/>
    </row>
    <row r="5" spans="1:10" s="4" customFormat="1" ht="21">
      <c r="A5" s="4" t="s">
        <v>287</v>
      </c>
      <c r="H5" s="256">
        <v>2561</v>
      </c>
      <c r="I5" s="255"/>
      <c r="J5" s="257">
        <v>2560</v>
      </c>
    </row>
    <row r="6" spans="2:10" ht="21">
      <c r="B6" s="2" t="s">
        <v>288</v>
      </c>
      <c r="H6" s="13">
        <v>0</v>
      </c>
      <c r="J6" s="13">
        <v>0</v>
      </c>
    </row>
    <row r="7" spans="2:10" ht="21">
      <c r="B7" s="2" t="s">
        <v>273</v>
      </c>
      <c r="H7" s="13">
        <v>0</v>
      </c>
      <c r="J7" s="321">
        <v>0</v>
      </c>
    </row>
    <row r="8" spans="2:10" s="4" customFormat="1" ht="21.75" thickBot="1">
      <c r="B8" s="4" t="s">
        <v>49</v>
      </c>
      <c r="H8" s="14">
        <v>0</v>
      </c>
      <c r="J8" s="14">
        <v>0</v>
      </c>
    </row>
    <row r="9" ht="21.75" thickTop="1"/>
    <row r="10" spans="1:10" ht="21">
      <c r="A10" s="4" t="s">
        <v>289</v>
      </c>
      <c r="H10" s="256"/>
      <c r="I10" s="255"/>
      <c r="J10" s="257"/>
    </row>
    <row r="12" spans="2:8" ht="21">
      <c r="B12" s="353" t="s">
        <v>106</v>
      </c>
      <c r="C12" s="351">
        <v>2561</v>
      </c>
      <c r="D12" s="351"/>
      <c r="E12" s="351"/>
      <c r="F12" s="345">
        <v>2560</v>
      </c>
      <c r="G12" s="351"/>
      <c r="H12" s="346"/>
    </row>
    <row r="13" spans="2:10" s="4" customFormat="1" ht="21">
      <c r="B13" s="354"/>
      <c r="C13" s="264" t="s">
        <v>107</v>
      </c>
      <c r="D13" s="266" t="s">
        <v>212</v>
      </c>
      <c r="E13" s="264" t="s">
        <v>212</v>
      </c>
      <c r="F13" s="266" t="s">
        <v>107</v>
      </c>
      <c r="G13" s="266" t="s">
        <v>212</v>
      </c>
      <c r="H13" s="267" t="s">
        <v>212</v>
      </c>
      <c r="I13" s="214"/>
      <c r="J13" s="215"/>
    </row>
    <row r="14" spans="2:8" ht="21">
      <c r="B14" s="355"/>
      <c r="C14" s="61"/>
      <c r="D14" s="268" t="s">
        <v>290</v>
      </c>
      <c r="E14" s="61" t="s">
        <v>291</v>
      </c>
      <c r="F14" s="268"/>
      <c r="G14" s="268" t="s">
        <v>290</v>
      </c>
      <c r="H14" s="269" t="s">
        <v>291</v>
      </c>
    </row>
    <row r="15" spans="1:10" ht="21">
      <c r="A15" s="12"/>
      <c r="B15" s="245" t="s">
        <v>108</v>
      </c>
      <c r="C15" s="259">
        <v>2560</v>
      </c>
      <c r="D15" s="259" t="s">
        <v>17</v>
      </c>
      <c r="E15" s="260">
        <v>0</v>
      </c>
      <c r="F15" s="259">
        <v>2556</v>
      </c>
      <c r="G15" s="259">
        <v>8</v>
      </c>
      <c r="H15" s="260">
        <v>352</v>
      </c>
      <c r="I15" s="214"/>
      <c r="J15" s="215"/>
    </row>
    <row r="16" spans="1:10" ht="21">
      <c r="A16" s="12"/>
      <c r="B16" s="245"/>
      <c r="C16" s="259">
        <v>2561</v>
      </c>
      <c r="D16" s="259" t="s">
        <v>17</v>
      </c>
      <c r="E16" s="260">
        <v>0</v>
      </c>
      <c r="F16" s="259">
        <v>2560</v>
      </c>
      <c r="G16" s="259">
        <v>9</v>
      </c>
      <c r="H16" s="260">
        <v>1046</v>
      </c>
      <c r="I16" s="12"/>
      <c r="J16" s="12"/>
    </row>
    <row r="17" spans="1:8" ht="21">
      <c r="A17" s="4"/>
      <c r="B17" s="345" t="s">
        <v>49</v>
      </c>
      <c r="C17" s="351"/>
      <c r="D17" s="351"/>
      <c r="E17" s="351"/>
      <c r="F17" s="346"/>
      <c r="G17" s="27">
        <v>17</v>
      </c>
      <c r="H17" s="118">
        <f>SUM(H15:H16)</f>
        <v>1398</v>
      </c>
    </row>
    <row r="18" spans="2:8" s="4" customFormat="1" ht="21">
      <c r="B18" s="345" t="s">
        <v>286</v>
      </c>
      <c r="C18" s="351"/>
      <c r="D18" s="351"/>
      <c r="E18" s="351"/>
      <c r="F18" s="346"/>
      <c r="G18" s="27">
        <v>17</v>
      </c>
      <c r="H18" s="118">
        <v>1398</v>
      </c>
    </row>
    <row r="19" spans="2:8" ht="21">
      <c r="B19" s="12"/>
      <c r="C19" s="12"/>
      <c r="D19" s="12"/>
      <c r="E19" s="12"/>
      <c r="F19" s="12"/>
      <c r="G19" s="12"/>
      <c r="H19" s="123"/>
    </row>
    <row r="20" spans="2:8" ht="21">
      <c r="B20" s="352"/>
      <c r="C20" s="352"/>
      <c r="D20" s="352"/>
      <c r="E20" s="352"/>
      <c r="F20" s="352"/>
      <c r="G20" s="352"/>
      <c r="H20" s="123"/>
    </row>
    <row r="21" spans="2:8" ht="21">
      <c r="B21" s="352"/>
      <c r="C21" s="352"/>
      <c r="D21" s="352"/>
      <c r="E21" s="352"/>
      <c r="F21" s="352"/>
      <c r="G21" s="352"/>
      <c r="H21" s="123"/>
    </row>
  </sheetData>
  <sheetProtection/>
  <mergeCells count="10">
    <mergeCell ref="B21:G21"/>
    <mergeCell ref="C12:E12"/>
    <mergeCell ref="F12:H12"/>
    <mergeCell ref="B12:B14"/>
    <mergeCell ref="A1:J1"/>
    <mergeCell ref="A2:J2"/>
    <mergeCell ref="A3:J3"/>
    <mergeCell ref="B17:F17"/>
    <mergeCell ref="B18:F18"/>
    <mergeCell ref="B20:G20"/>
  </mergeCells>
  <printOptions/>
  <pageMargins left="0.5118110236220472" right="0.11811023622047245" top="0.7480314960629921" bottom="0.15748031496062992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9" sqref="E9"/>
    </sheetView>
  </sheetViews>
  <sheetFormatPr defaultColWidth="9.140625" defaultRowHeight="23.25"/>
  <cols>
    <col min="1" max="1" width="5.7109375" style="2" customWidth="1"/>
    <col min="2" max="2" width="21.140625" style="2" customWidth="1"/>
    <col min="3" max="4" width="8.140625" style="2" customWidth="1"/>
    <col min="5" max="5" width="10.7109375" style="2" customWidth="1"/>
    <col min="6" max="7" width="8.140625" style="2" customWidth="1"/>
    <col min="8" max="8" width="10.7109375" style="13" customWidth="1"/>
    <col min="9" max="9" width="5.421875" style="2" customWidth="1"/>
    <col min="10" max="10" width="10.7109375" style="2" customWidth="1"/>
    <col min="11" max="16384" width="9.140625" style="2" customWidth="1"/>
  </cols>
  <sheetData>
    <row r="1" spans="1:10" ht="2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21">
      <c r="A2" s="336" t="s">
        <v>96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21">
      <c r="A3" s="336" t="s">
        <v>244</v>
      </c>
      <c r="B3" s="336"/>
      <c r="C3" s="336"/>
      <c r="D3" s="336"/>
      <c r="E3" s="336"/>
      <c r="F3" s="336"/>
      <c r="G3" s="336"/>
      <c r="H3" s="336"/>
      <c r="I3" s="336"/>
      <c r="J3" s="336"/>
    </row>
    <row r="5" spans="1:10" s="4" customFormat="1" ht="21">
      <c r="A5" s="4" t="s">
        <v>292</v>
      </c>
      <c r="H5" s="256">
        <v>2561</v>
      </c>
      <c r="I5" s="255"/>
      <c r="J5" s="257">
        <v>2560</v>
      </c>
    </row>
    <row r="6" spans="2:10" ht="21">
      <c r="B6" s="2" t="s">
        <v>112</v>
      </c>
      <c r="H6" s="13">
        <v>0</v>
      </c>
      <c r="J6" s="13">
        <v>0</v>
      </c>
    </row>
    <row r="7" spans="2:10" ht="21">
      <c r="B7" s="2" t="s">
        <v>293</v>
      </c>
      <c r="H7" s="13">
        <v>0</v>
      </c>
      <c r="J7" s="13">
        <v>0</v>
      </c>
    </row>
    <row r="8" spans="2:10" ht="21">
      <c r="B8" s="2" t="s">
        <v>273</v>
      </c>
      <c r="H8" s="13">
        <v>0</v>
      </c>
      <c r="J8" s="13">
        <v>0</v>
      </c>
    </row>
    <row r="9" spans="2:10" s="4" customFormat="1" ht="21.75" thickBot="1">
      <c r="B9" s="4" t="s">
        <v>49</v>
      </c>
      <c r="H9" s="14">
        <v>0</v>
      </c>
      <c r="J9" s="14">
        <v>0</v>
      </c>
    </row>
    <row r="10" ht="21.75" thickTop="1"/>
    <row r="11" spans="1:10" ht="21">
      <c r="A11" s="4" t="s">
        <v>294</v>
      </c>
      <c r="H11" s="256"/>
      <c r="I11" s="255"/>
      <c r="J11" s="257"/>
    </row>
    <row r="12" ht="23.25" customHeight="1">
      <c r="B12" s="4" t="s">
        <v>262</v>
      </c>
    </row>
    <row r="13" spans="2:10" s="6" customFormat="1" ht="18.75">
      <c r="B13" s="358" t="s">
        <v>231</v>
      </c>
      <c r="C13" s="358"/>
      <c r="D13" s="358"/>
      <c r="E13" s="359" t="s">
        <v>232</v>
      </c>
      <c r="F13" s="359"/>
      <c r="G13" s="359"/>
      <c r="H13" s="359"/>
      <c r="I13" s="359" t="s">
        <v>54</v>
      </c>
      <c r="J13" s="359"/>
    </row>
    <row r="14" spans="2:10" s="9" customFormat="1" ht="21" customHeight="1">
      <c r="B14" s="277" t="s">
        <v>295</v>
      </c>
      <c r="C14" s="241"/>
      <c r="D14" s="278"/>
      <c r="E14" s="275" t="s">
        <v>295</v>
      </c>
      <c r="F14" s="274"/>
      <c r="G14" s="274"/>
      <c r="H14" s="276"/>
      <c r="I14" s="360">
        <v>100000</v>
      </c>
      <c r="J14" s="361"/>
    </row>
    <row r="15" spans="2:10" s="6" customFormat="1" ht="21" customHeight="1">
      <c r="B15" s="279" t="s">
        <v>296</v>
      </c>
      <c r="C15" s="220"/>
      <c r="D15" s="240"/>
      <c r="E15" s="279" t="s">
        <v>296</v>
      </c>
      <c r="F15" s="220"/>
      <c r="G15" s="220"/>
      <c r="H15" s="280"/>
      <c r="I15" s="360">
        <v>100000</v>
      </c>
      <c r="J15" s="361"/>
    </row>
    <row r="16" spans="1:10" s="6" customFormat="1" ht="18.75">
      <c r="A16" s="54"/>
      <c r="B16" s="281" t="s">
        <v>297</v>
      </c>
      <c r="C16" s="233"/>
      <c r="D16" s="282"/>
      <c r="E16" s="281" t="s">
        <v>297</v>
      </c>
      <c r="F16" s="233"/>
      <c r="G16" s="283"/>
      <c r="H16" s="284"/>
      <c r="I16" s="360">
        <v>100000</v>
      </c>
      <c r="J16" s="361"/>
    </row>
    <row r="17" spans="1:10" s="6" customFormat="1" ht="18.75">
      <c r="A17" s="17"/>
      <c r="B17" s="281" t="s">
        <v>298</v>
      </c>
      <c r="C17" s="233"/>
      <c r="D17" s="282"/>
      <c r="E17" s="281" t="s">
        <v>298</v>
      </c>
      <c r="F17" s="233"/>
      <c r="G17" s="283"/>
      <c r="H17" s="285"/>
      <c r="I17" s="360">
        <v>100000</v>
      </c>
      <c r="J17" s="361"/>
    </row>
    <row r="18" spans="1:10" s="6" customFormat="1" ht="18.75">
      <c r="A18" s="17"/>
      <c r="B18" s="286" t="s">
        <v>299</v>
      </c>
      <c r="C18" s="287"/>
      <c r="D18" s="282"/>
      <c r="E18" s="286" t="s">
        <v>299</v>
      </c>
      <c r="F18" s="287"/>
      <c r="G18" s="283"/>
      <c r="H18" s="285"/>
      <c r="I18" s="360">
        <v>100000</v>
      </c>
      <c r="J18" s="361"/>
    </row>
    <row r="19" spans="1:10" s="6" customFormat="1" ht="18.75">
      <c r="A19" s="17"/>
      <c r="B19" s="281" t="s">
        <v>300</v>
      </c>
      <c r="C19" s="233"/>
      <c r="D19" s="282"/>
      <c r="E19" s="281" t="s">
        <v>300</v>
      </c>
      <c r="F19" s="233"/>
      <c r="G19" s="283"/>
      <c r="H19" s="288"/>
      <c r="I19" s="360">
        <v>100000</v>
      </c>
      <c r="J19" s="361"/>
    </row>
    <row r="20" spans="1:10" s="6" customFormat="1" ht="18.75">
      <c r="A20" s="17"/>
      <c r="B20" s="281" t="s">
        <v>301</v>
      </c>
      <c r="C20" s="233"/>
      <c r="D20" s="282"/>
      <c r="E20" s="281" t="s">
        <v>301</v>
      </c>
      <c r="F20" s="233"/>
      <c r="G20" s="283"/>
      <c r="H20" s="288"/>
      <c r="I20" s="360">
        <v>50000</v>
      </c>
      <c r="J20" s="361"/>
    </row>
    <row r="21" spans="1:10" s="6" customFormat="1" ht="18.75">
      <c r="A21" s="17"/>
      <c r="B21" s="281" t="s">
        <v>233</v>
      </c>
      <c r="C21" s="233"/>
      <c r="D21" s="282"/>
      <c r="E21" s="281" t="s">
        <v>233</v>
      </c>
      <c r="F21" s="233"/>
      <c r="G21" s="283"/>
      <c r="H21" s="285"/>
      <c r="I21" s="360">
        <v>100000</v>
      </c>
      <c r="J21" s="361"/>
    </row>
    <row r="22" spans="1:10" s="6" customFormat="1" ht="18.75">
      <c r="A22" s="9"/>
      <c r="B22" s="369" t="s">
        <v>302</v>
      </c>
      <c r="C22" s="370"/>
      <c r="D22" s="282"/>
      <c r="E22" s="289" t="s">
        <v>302</v>
      </c>
      <c r="F22" s="290"/>
      <c r="G22" s="283"/>
      <c r="H22" s="285"/>
      <c r="I22" s="360">
        <v>100000</v>
      </c>
      <c r="J22" s="361"/>
    </row>
    <row r="23" spans="2:10" s="6" customFormat="1" ht="18.75">
      <c r="B23" s="281" t="s">
        <v>303</v>
      </c>
      <c r="C23" s="233"/>
      <c r="D23" s="282"/>
      <c r="E23" s="281" t="s">
        <v>303</v>
      </c>
      <c r="F23" s="233"/>
      <c r="G23" s="283"/>
      <c r="H23" s="285"/>
      <c r="I23" s="362">
        <v>50000</v>
      </c>
      <c r="J23" s="363"/>
    </row>
    <row r="24" spans="2:10" s="9" customFormat="1" ht="18.75">
      <c r="B24" s="364" t="s">
        <v>49</v>
      </c>
      <c r="C24" s="365"/>
      <c r="D24" s="365"/>
      <c r="E24" s="365"/>
      <c r="F24" s="365"/>
      <c r="G24" s="365"/>
      <c r="H24" s="366"/>
      <c r="I24" s="367">
        <f>SUM(I14:I23)</f>
        <v>900000</v>
      </c>
      <c r="J24" s="368"/>
    </row>
    <row r="25" spans="2:8" s="6" customFormat="1" ht="18.75">
      <c r="B25" s="356"/>
      <c r="C25" s="356"/>
      <c r="D25" s="17"/>
      <c r="E25" s="17"/>
      <c r="F25" s="17"/>
      <c r="G25" s="17"/>
      <c r="H25" s="5"/>
    </row>
    <row r="26" spans="2:8" s="6" customFormat="1" ht="18.75">
      <c r="B26" s="357" t="s">
        <v>263</v>
      </c>
      <c r="C26" s="357"/>
      <c r="D26" s="17"/>
      <c r="E26" s="17"/>
      <c r="F26" s="17"/>
      <c r="G26" s="17"/>
      <c r="H26" s="5"/>
    </row>
    <row r="27" spans="2:10" s="6" customFormat="1" ht="18.75">
      <c r="B27" s="358" t="s">
        <v>231</v>
      </c>
      <c r="C27" s="358"/>
      <c r="D27" s="358"/>
      <c r="E27" s="359" t="s">
        <v>232</v>
      </c>
      <c r="F27" s="359"/>
      <c r="G27" s="359"/>
      <c r="H27" s="359"/>
      <c r="I27" s="359" t="s">
        <v>54</v>
      </c>
      <c r="J27" s="359"/>
    </row>
    <row r="28" spans="2:10" s="6" customFormat="1" ht="18.75">
      <c r="B28" s="277" t="s">
        <v>295</v>
      </c>
      <c r="C28" s="241"/>
      <c r="D28" s="278"/>
      <c r="E28" s="275" t="s">
        <v>295</v>
      </c>
      <c r="F28" s="274"/>
      <c r="G28" s="274"/>
      <c r="H28" s="276"/>
      <c r="I28" s="360">
        <v>100000</v>
      </c>
      <c r="J28" s="361"/>
    </row>
    <row r="29" spans="2:10" s="6" customFormat="1" ht="18.75">
      <c r="B29" s="279" t="s">
        <v>296</v>
      </c>
      <c r="C29" s="220"/>
      <c r="D29" s="240"/>
      <c r="E29" s="279" t="s">
        <v>296</v>
      </c>
      <c r="F29" s="220"/>
      <c r="G29" s="220"/>
      <c r="H29" s="280"/>
      <c r="I29" s="360">
        <v>100000</v>
      </c>
      <c r="J29" s="361"/>
    </row>
    <row r="30" spans="2:10" s="6" customFormat="1" ht="18.75">
      <c r="B30" s="281" t="s">
        <v>297</v>
      </c>
      <c r="C30" s="233"/>
      <c r="D30" s="282"/>
      <c r="E30" s="281" t="s">
        <v>297</v>
      </c>
      <c r="F30" s="233"/>
      <c r="G30" s="283"/>
      <c r="H30" s="284"/>
      <c r="I30" s="360">
        <v>100000</v>
      </c>
      <c r="J30" s="361"/>
    </row>
    <row r="31" spans="2:10" ht="21">
      <c r="B31" s="281" t="s">
        <v>298</v>
      </c>
      <c r="C31" s="233"/>
      <c r="D31" s="282"/>
      <c r="E31" s="281" t="s">
        <v>298</v>
      </c>
      <c r="F31" s="233"/>
      <c r="G31" s="283"/>
      <c r="H31" s="285"/>
      <c r="I31" s="360">
        <v>100000</v>
      </c>
      <c r="J31" s="361"/>
    </row>
    <row r="32" spans="2:10" ht="21">
      <c r="B32" s="281" t="s">
        <v>300</v>
      </c>
      <c r="C32" s="287"/>
      <c r="D32" s="282"/>
      <c r="E32" s="286" t="s">
        <v>299</v>
      </c>
      <c r="F32" s="287"/>
      <c r="G32" s="283"/>
      <c r="H32" s="285"/>
      <c r="I32" s="360">
        <v>100000</v>
      </c>
      <c r="J32" s="361"/>
    </row>
    <row r="33" spans="2:10" ht="21">
      <c r="B33" s="286" t="s">
        <v>299</v>
      </c>
      <c r="C33" s="233"/>
      <c r="D33" s="282"/>
      <c r="E33" s="281" t="s">
        <v>300</v>
      </c>
      <c r="F33" s="233"/>
      <c r="G33" s="283"/>
      <c r="H33" s="288"/>
      <c r="I33" s="360">
        <v>100000</v>
      </c>
      <c r="J33" s="361"/>
    </row>
    <row r="34" spans="2:10" ht="21">
      <c r="B34" s="369" t="s">
        <v>302</v>
      </c>
      <c r="C34" s="370"/>
      <c r="D34" s="282"/>
      <c r="E34" s="281" t="s">
        <v>301</v>
      </c>
      <c r="F34" s="233"/>
      <c r="G34" s="283"/>
      <c r="H34" s="288"/>
      <c r="I34" s="360">
        <v>100000</v>
      </c>
      <c r="J34" s="361"/>
    </row>
    <row r="35" spans="2:10" ht="21">
      <c r="B35" s="281" t="s">
        <v>233</v>
      </c>
      <c r="C35" s="233"/>
      <c r="D35" s="282"/>
      <c r="E35" s="281" t="s">
        <v>233</v>
      </c>
      <c r="F35" s="233"/>
      <c r="G35" s="283"/>
      <c r="H35" s="285"/>
      <c r="I35" s="360">
        <v>100000</v>
      </c>
      <c r="J35" s="361"/>
    </row>
    <row r="36" spans="2:10" ht="21">
      <c r="B36" s="369" t="s">
        <v>303</v>
      </c>
      <c r="C36" s="370"/>
      <c r="D36" s="282"/>
      <c r="E36" s="289" t="s">
        <v>302</v>
      </c>
      <c r="F36" s="290"/>
      <c r="G36" s="283"/>
      <c r="H36" s="285"/>
      <c r="I36" s="360">
        <v>50000</v>
      </c>
      <c r="J36" s="361"/>
    </row>
    <row r="37" spans="2:10" ht="21">
      <c r="B37" s="281" t="s">
        <v>301</v>
      </c>
      <c r="C37" s="233"/>
      <c r="D37" s="282"/>
      <c r="E37" s="281" t="s">
        <v>303</v>
      </c>
      <c r="F37" s="233"/>
      <c r="G37" s="283"/>
      <c r="H37" s="285"/>
      <c r="I37" s="362">
        <v>50000</v>
      </c>
      <c r="J37" s="363"/>
    </row>
    <row r="38" spans="2:10" ht="21">
      <c r="B38" s="364" t="s">
        <v>49</v>
      </c>
      <c r="C38" s="365"/>
      <c r="D38" s="365"/>
      <c r="E38" s="365"/>
      <c r="F38" s="365"/>
      <c r="G38" s="365"/>
      <c r="H38" s="366"/>
      <c r="I38" s="367">
        <f>SUM(I28:I37)</f>
        <v>900000</v>
      </c>
      <c r="J38" s="368"/>
    </row>
  </sheetData>
  <sheetProtection/>
  <mergeCells count="38">
    <mergeCell ref="I37:J37"/>
    <mergeCell ref="B38:H38"/>
    <mergeCell ref="I38:J38"/>
    <mergeCell ref="B34:C34"/>
    <mergeCell ref="I33:J33"/>
    <mergeCell ref="I34:J34"/>
    <mergeCell ref="I35:J35"/>
    <mergeCell ref="B36:C36"/>
    <mergeCell ref="I36:J36"/>
    <mergeCell ref="I27:J27"/>
    <mergeCell ref="I28:J28"/>
    <mergeCell ref="I29:J29"/>
    <mergeCell ref="I30:J30"/>
    <mergeCell ref="I31:J31"/>
    <mergeCell ref="I32:J32"/>
    <mergeCell ref="I20:J20"/>
    <mergeCell ref="I21:J21"/>
    <mergeCell ref="I22:J22"/>
    <mergeCell ref="I23:J23"/>
    <mergeCell ref="B24:H24"/>
    <mergeCell ref="I24:J24"/>
    <mergeCell ref="B22:C22"/>
    <mergeCell ref="I14:J14"/>
    <mergeCell ref="I15:J15"/>
    <mergeCell ref="I16:J16"/>
    <mergeCell ref="I17:J17"/>
    <mergeCell ref="I18:J18"/>
    <mergeCell ref="I19:J19"/>
    <mergeCell ref="B25:C25"/>
    <mergeCell ref="B26:C26"/>
    <mergeCell ref="B27:D27"/>
    <mergeCell ref="E27:H27"/>
    <mergeCell ref="A1:J1"/>
    <mergeCell ref="A2:J2"/>
    <mergeCell ref="A3:J3"/>
    <mergeCell ref="I13:J13"/>
    <mergeCell ref="B13:D13"/>
    <mergeCell ref="E13:H13"/>
  </mergeCells>
  <printOptions/>
  <pageMargins left="0.5118110236220472" right="0.11811023622047245" top="0.7480314960629921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32" sqref="D32"/>
    </sheetView>
  </sheetViews>
  <sheetFormatPr defaultColWidth="9.140625" defaultRowHeight="23.25"/>
  <cols>
    <col min="1" max="1" width="5.7109375" style="2" customWidth="1"/>
    <col min="2" max="2" width="21.140625" style="2" customWidth="1"/>
    <col min="3" max="4" width="8.140625" style="2" customWidth="1"/>
    <col min="5" max="5" width="10.7109375" style="2" customWidth="1"/>
    <col min="6" max="7" width="8.140625" style="2" customWidth="1"/>
    <col min="8" max="8" width="10.7109375" style="13" customWidth="1"/>
    <col min="9" max="9" width="5.421875" style="2" customWidth="1"/>
    <col min="10" max="10" width="10.7109375" style="2" customWidth="1"/>
    <col min="11" max="16384" width="9.140625" style="2" customWidth="1"/>
  </cols>
  <sheetData>
    <row r="1" spans="1:10" ht="2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21">
      <c r="A2" s="336" t="s">
        <v>96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21">
      <c r="A3" s="336" t="s">
        <v>244</v>
      </c>
      <c r="B3" s="336"/>
      <c r="C3" s="336"/>
      <c r="D3" s="336"/>
      <c r="E3" s="336"/>
      <c r="F3" s="336"/>
      <c r="G3" s="336"/>
      <c r="H3" s="336"/>
      <c r="I3" s="336"/>
      <c r="J3" s="336"/>
    </row>
    <row r="5" spans="1:10" s="4" customFormat="1" ht="21">
      <c r="A5" s="4" t="s">
        <v>305</v>
      </c>
      <c r="H5" s="256">
        <v>2561</v>
      </c>
      <c r="I5" s="255"/>
      <c r="J5" s="257">
        <v>2560</v>
      </c>
    </row>
    <row r="6" spans="2:10" ht="21">
      <c r="B6" s="2" t="s">
        <v>304</v>
      </c>
      <c r="H6" s="13">
        <v>0</v>
      </c>
      <c r="J6" s="13">
        <v>0</v>
      </c>
    </row>
    <row r="7" spans="2:10" ht="21">
      <c r="B7" s="2" t="s">
        <v>273</v>
      </c>
      <c r="H7" s="13">
        <v>0</v>
      </c>
      <c r="J7" s="321">
        <v>0</v>
      </c>
    </row>
    <row r="8" spans="2:10" s="4" customFormat="1" ht="21.75" thickBot="1">
      <c r="B8" s="4" t="s">
        <v>49</v>
      </c>
      <c r="H8" s="14">
        <v>0</v>
      </c>
      <c r="J8" s="14">
        <v>0</v>
      </c>
    </row>
    <row r="9" ht="21.75" thickTop="1"/>
    <row r="10" spans="1:10" ht="21">
      <c r="A10" s="4" t="s">
        <v>306</v>
      </c>
      <c r="H10" s="256">
        <v>2561</v>
      </c>
      <c r="I10" s="255"/>
      <c r="J10" s="257">
        <v>2560</v>
      </c>
    </row>
    <row r="11" spans="1:10" ht="21">
      <c r="A11" s="4"/>
      <c r="B11" s="2" t="s">
        <v>113</v>
      </c>
      <c r="H11" s="13">
        <v>0</v>
      </c>
      <c r="J11" s="13">
        <v>0</v>
      </c>
    </row>
    <row r="12" spans="1:10" ht="21">
      <c r="A12" s="4"/>
      <c r="B12" s="2" t="s">
        <v>273</v>
      </c>
      <c r="H12" s="13">
        <v>0</v>
      </c>
      <c r="J12" s="321">
        <v>0</v>
      </c>
    </row>
    <row r="13" spans="2:10" s="4" customFormat="1" ht="21.75" thickBot="1">
      <c r="B13" s="4" t="s">
        <v>49</v>
      </c>
      <c r="H13" s="14">
        <v>0</v>
      </c>
      <c r="J13" s="14">
        <v>0</v>
      </c>
    </row>
    <row r="14" spans="1:10" ht="21.75" thickTop="1">
      <c r="A14" s="4"/>
      <c r="H14" s="256"/>
      <c r="I14" s="255"/>
      <c r="J14" s="257"/>
    </row>
    <row r="15" spans="1:10" ht="21">
      <c r="A15" s="4" t="s">
        <v>307</v>
      </c>
      <c r="H15" s="256"/>
      <c r="I15" s="255"/>
      <c r="J15" s="257"/>
    </row>
    <row r="16" ht="23.25" customHeight="1">
      <c r="B16" s="4" t="s">
        <v>262</v>
      </c>
    </row>
    <row r="17" spans="2:10" s="6" customFormat="1" ht="18.75">
      <c r="B17" s="358" t="s">
        <v>231</v>
      </c>
      <c r="C17" s="358"/>
      <c r="D17" s="358"/>
      <c r="E17" s="359" t="s">
        <v>1</v>
      </c>
      <c r="F17" s="359"/>
      <c r="G17" s="359"/>
      <c r="H17" s="359"/>
      <c r="I17" s="359" t="s">
        <v>54</v>
      </c>
      <c r="J17" s="359"/>
    </row>
    <row r="18" spans="1:10" s="6" customFormat="1" ht="18.75">
      <c r="A18" s="17"/>
      <c r="B18" s="281"/>
      <c r="C18" s="233"/>
      <c r="D18" s="282"/>
      <c r="E18" s="281"/>
      <c r="F18" s="233"/>
      <c r="G18" s="283"/>
      <c r="H18" s="285"/>
      <c r="I18" s="360"/>
      <c r="J18" s="361"/>
    </row>
    <row r="19" spans="2:10" s="6" customFormat="1" ht="18.75">
      <c r="B19" s="281"/>
      <c r="C19" s="233"/>
      <c r="D19" s="282"/>
      <c r="E19" s="281"/>
      <c r="F19" s="233"/>
      <c r="G19" s="283"/>
      <c r="H19" s="285"/>
      <c r="I19" s="362"/>
      <c r="J19" s="363"/>
    </row>
    <row r="20" spans="2:10" s="9" customFormat="1" ht="18.75">
      <c r="B20" s="364" t="s">
        <v>49</v>
      </c>
      <c r="C20" s="365"/>
      <c r="D20" s="365"/>
      <c r="E20" s="365"/>
      <c r="F20" s="365"/>
      <c r="G20" s="365"/>
      <c r="H20" s="366"/>
      <c r="I20" s="367"/>
      <c r="J20" s="368"/>
    </row>
    <row r="21" spans="2:8" s="6" customFormat="1" ht="18.75">
      <c r="B21" s="356"/>
      <c r="C21" s="356"/>
      <c r="D21" s="17"/>
      <c r="E21" s="17"/>
      <c r="F21" s="17"/>
      <c r="G21" s="17"/>
      <c r="H21" s="5"/>
    </row>
    <row r="22" spans="2:8" s="6" customFormat="1" ht="18.75">
      <c r="B22" s="357" t="s">
        <v>263</v>
      </c>
      <c r="C22" s="357"/>
      <c r="D22" s="17"/>
      <c r="E22" s="17"/>
      <c r="F22" s="17"/>
      <c r="G22" s="17"/>
      <c r="H22" s="5"/>
    </row>
    <row r="23" spans="2:10" s="6" customFormat="1" ht="18.75">
      <c r="B23" s="358" t="s">
        <v>231</v>
      </c>
      <c r="C23" s="358"/>
      <c r="D23" s="358"/>
      <c r="E23" s="359" t="s">
        <v>1</v>
      </c>
      <c r="F23" s="359"/>
      <c r="G23" s="359"/>
      <c r="H23" s="359"/>
      <c r="I23" s="359" t="s">
        <v>54</v>
      </c>
      <c r="J23" s="359"/>
    </row>
    <row r="24" spans="2:10" ht="21">
      <c r="B24" s="369"/>
      <c r="C24" s="370"/>
      <c r="D24" s="282"/>
      <c r="E24" s="289"/>
      <c r="F24" s="290"/>
      <c r="G24" s="283"/>
      <c r="H24" s="285"/>
      <c r="I24" s="360"/>
      <c r="J24" s="361"/>
    </row>
    <row r="25" spans="2:10" ht="21">
      <c r="B25" s="281"/>
      <c r="C25" s="233"/>
      <c r="D25" s="282"/>
      <c r="E25" s="281"/>
      <c r="F25" s="233"/>
      <c r="G25" s="283"/>
      <c r="H25" s="285"/>
      <c r="I25" s="362"/>
      <c r="J25" s="363"/>
    </row>
    <row r="26" spans="2:10" ht="21">
      <c r="B26" s="364" t="s">
        <v>49</v>
      </c>
      <c r="C26" s="365"/>
      <c r="D26" s="365"/>
      <c r="E26" s="365"/>
      <c r="F26" s="365"/>
      <c r="G26" s="365"/>
      <c r="H26" s="366"/>
      <c r="I26" s="367"/>
      <c r="J26" s="368"/>
    </row>
    <row r="28" spans="1:10" ht="21">
      <c r="A28" s="4" t="s">
        <v>308</v>
      </c>
      <c r="H28" s="256">
        <v>2561</v>
      </c>
      <c r="I28" s="255"/>
      <c r="J28" s="257">
        <v>2560</v>
      </c>
    </row>
    <row r="29" spans="2:10" ht="21">
      <c r="B29" s="2" t="s">
        <v>114</v>
      </c>
      <c r="H29" s="13">
        <v>0</v>
      </c>
      <c r="J29" s="13">
        <v>0</v>
      </c>
    </row>
    <row r="30" spans="2:10" ht="21">
      <c r="B30" s="2" t="s">
        <v>115</v>
      </c>
      <c r="H30" s="13">
        <v>0</v>
      </c>
      <c r="J30" s="13">
        <v>0</v>
      </c>
    </row>
    <row r="31" spans="2:10" ht="21">
      <c r="B31" s="2" t="s">
        <v>273</v>
      </c>
      <c r="H31" s="13">
        <v>0</v>
      </c>
      <c r="J31" s="13">
        <v>0</v>
      </c>
    </row>
    <row r="32" spans="2:10" ht="21.75" thickBot="1">
      <c r="B32" s="4" t="s">
        <v>49</v>
      </c>
      <c r="H32" s="14">
        <v>0</v>
      </c>
      <c r="I32" s="4"/>
      <c r="J32" s="14">
        <v>0</v>
      </c>
    </row>
    <row r="33" ht="21.75" thickTop="1"/>
  </sheetData>
  <sheetProtection/>
  <mergeCells count="20">
    <mergeCell ref="B26:H26"/>
    <mergeCell ref="I26:J26"/>
    <mergeCell ref="B24:C24"/>
    <mergeCell ref="I24:J24"/>
    <mergeCell ref="I25:J25"/>
    <mergeCell ref="B20:H20"/>
    <mergeCell ref="I20:J20"/>
    <mergeCell ref="B21:C21"/>
    <mergeCell ref="B22:C22"/>
    <mergeCell ref="B23:D23"/>
    <mergeCell ref="E23:H23"/>
    <mergeCell ref="I23:J23"/>
    <mergeCell ref="I18:J18"/>
    <mergeCell ref="I19:J19"/>
    <mergeCell ref="A1:J1"/>
    <mergeCell ref="A2:J2"/>
    <mergeCell ref="A3:J3"/>
    <mergeCell ref="B17:D17"/>
    <mergeCell ref="E17:H17"/>
    <mergeCell ref="I17:J17"/>
  </mergeCells>
  <printOptions/>
  <pageMargins left="0.5118110236220472" right="0.11811023622047245" top="0.7480314960629921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28">
      <selection activeCell="F42" sqref="F42"/>
    </sheetView>
  </sheetViews>
  <sheetFormatPr defaultColWidth="9.140625" defaultRowHeight="23.25"/>
  <cols>
    <col min="1" max="1" width="11.00390625" style="2" customWidth="1"/>
    <col min="2" max="2" width="15.8515625" style="2" customWidth="1"/>
    <col min="3" max="3" width="20.421875" style="2" customWidth="1"/>
    <col min="4" max="4" width="18.28125" style="2" customWidth="1"/>
    <col min="5" max="5" width="23.421875" style="2" customWidth="1"/>
    <col min="6" max="6" width="40.421875" style="2" customWidth="1"/>
    <col min="7" max="7" width="15.00390625" style="13" customWidth="1"/>
    <col min="8" max="16384" width="9.140625" style="2" customWidth="1"/>
  </cols>
  <sheetData>
    <row r="1" spans="1:7" ht="21">
      <c r="A1" s="336" t="s">
        <v>0</v>
      </c>
      <c r="B1" s="336"/>
      <c r="C1" s="336"/>
      <c r="D1" s="336"/>
      <c r="E1" s="336"/>
      <c r="F1" s="336"/>
      <c r="G1" s="336"/>
    </row>
    <row r="2" spans="1:7" ht="21">
      <c r="A2" s="336" t="s">
        <v>96</v>
      </c>
      <c r="B2" s="336"/>
      <c r="C2" s="336"/>
      <c r="D2" s="336"/>
      <c r="E2" s="336"/>
      <c r="F2" s="336"/>
      <c r="G2" s="336"/>
    </row>
    <row r="3" spans="1:7" ht="21">
      <c r="A3" s="336" t="s">
        <v>244</v>
      </c>
      <c r="B3" s="336"/>
      <c r="C3" s="336"/>
      <c r="D3" s="336"/>
      <c r="E3" s="336"/>
      <c r="F3" s="336"/>
      <c r="G3" s="336"/>
    </row>
    <row r="5" ht="21">
      <c r="A5" s="4" t="s">
        <v>309</v>
      </c>
    </row>
    <row r="6" ht="21">
      <c r="A6" s="4" t="s">
        <v>262</v>
      </c>
    </row>
    <row r="7" spans="1:7" s="4" customFormat="1" ht="21">
      <c r="A7" s="27" t="s">
        <v>116</v>
      </c>
      <c r="B7" s="62" t="s">
        <v>117</v>
      </c>
      <c r="C7" s="27" t="s">
        <v>118</v>
      </c>
      <c r="D7" s="62" t="s">
        <v>119</v>
      </c>
      <c r="E7" s="27" t="s">
        <v>120</v>
      </c>
      <c r="F7" s="27" t="s">
        <v>121</v>
      </c>
      <c r="G7" s="117" t="s">
        <v>54</v>
      </c>
    </row>
    <row r="8" spans="1:7" ht="21">
      <c r="A8" s="296" t="s">
        <v>136</v>
      </c>
      <c r="B8" s="291" t="s">
        <v>175</v>
      </c>
      <c r="C8" s="296" t="s">
        <v>196</v>
      </c>
      <c r="D8" s="291" t="s">
        <v>35</v>
      </c>
      <c r="E8" s="294" t="s">
        <v>210</v>
      </c>
      <c r="F8" s="221"/>
      <c r="G8" s="32">
        <v>41446</v>
      </c>
    </row>
    <row r="9" spans="1:7" ht="21">
      <c r="A9" s="236"/>
      <c r="B9" s="293"/>
      <c r="C9" s="236" t="s">
        <v>197</v>
      </c>
      <c r="D9" s="293"/>
      <c r="E9" s="295"/>
      <c r="F9" s="298"/>
      <c r="G9" s="23"/>
    </row>
    <row r="10" spans="1:7" ht="21">
      <c r="A10" s="296" t="s">
        <v>136</v>
      </c>
      <c r="B10" s="291" t="s">
        <v>175</v>
      </c>
      <c r="C10" s="296" t="s">
        <v>196</v>
      </c>
      <c r="D10" s="291" t="s">
        <v>35</v>
      </c>
      <c r="E10" s="294" t="s">
        <v>210</v>
      </c>
      <c r="F10" s="221"/>
      <c r="G10" s="32">
        <v>239174</v>
      </c>
    </row>
    <row r="11" spans="1:7" ht="21">
      <c r="A11" s="236"/>
      <c r="B11" s="293"/>
      <c r="C11" s="236" t="s">
        <v>197</v>
      </c>
      <c r="D11" s="293"/>
      <c r="E11" s="295"/>
      <c r="F11" s="298"/>
      <c r="G11" s="23"/>
    </row>
    <row r="12" spans="1:7" ht="21">
      <c r="A12" s="296" t="s">
        <v>136</v>
      </c>
      <c r="B12" s="291" t="s">
        <v>320</v>
      </c>
      <c r="C12" s="296" t="s">
        <v>319</v>
      </c>
      <c r="D12" s="291" t="s">
        <v>37</v>
      </c>
      <c r="E12" s="294" t="s">
        <v>310</v>
      </c>
      <c r="F12" s="221" t="s">
        <v>311</v>
      </c>
      <c r="G12" s="32">
        <v>55000</v>
      </c>
    </row>
    <row r="13" spans="1:7" ht="21">
      <c r="A13" s="236"/>
      <c r="B13" s="293" t="s">
        <v>321</v>
      </c>
      <c r="C13" s="236" t="s">
        <v>318</v>
      </c>
      <c r="D13" s="293"/>
      <c r="E13" s="295"/>
      <c r="F13" s="298"/>
      <c r="G13" s="23"/>
    </row>
    <row r="14" spans="1:7" ht="21">
      <c r="A14" s="232" t="s">
        <v>136</v>
      </c>
      <c r="B14" s="290" t="s">
        <v>178</v>
      </c>
      <c r="C14" s="232" t="s">
        <v>312</v>
      </c>
      <c r="D14" s="290" t="s">
        <v>38</v>
      </c>
      <c r="E14" s="300" t="s">
        <v>238</v>
      </c>
      <c r="F14" s="270" t="s">
        <v>313</v>
      </c>
      <c r="G14" s="35">
        <v>102000</v>
      </c>
    </row>
    <row r="15" spans="1:7" ht="21">
      <c r="A15" s="296" t="s">
        <v>136</v>
      </c>
      <c r="B15" s="291" t="s">
        <v>178</v>
      </c>
      <c r="C15" s="296" t="s">
        <v>312</v>
      </c>
      <c r="D15" s="291" t="s">
        <v>38</v>
      </c>
      <c r="E15" s="294" t="s">
        <v>238</v>
      </c>
      <c r="F15" s="221" t="s">
        <v>314</v>
      </c>
      <c r="G15" s="32">
        <v>112000</v>
      </c>
    </row>
    <row r="16" spans="1:7" ht="21">
      <c r="A16" s="298"/>
      <c r="B16" s="22"/>
      <c r="C16" s="298"/>
      <c r="D16" s="22"/>
      <c r="E16" s="298"/>
      <c r="F16" s="298" t="s">
        <v>315</v>
      </c>
      <c r="G16" s="23"/>
    </row>
    <row r="17" spans="1:7" ht="21">
      <c r="A17" s="296" t="s">
        <v>136</v>
      </c>
      <c r="B17" s="291" t="s">
        <v>178</v>
      </c>
      <c r="C17" s="296" t="s">
        <v>312</v>
      </c>
      <c r="D17" s="291" t="s">
        <v>38</v>
      </c>
      <c r="E17" s="294" t="s">
        <v>238</v>
      </c>
      <c r="F17" s="221" t="s">
        <v>316</v>
      </c>
      <c r="G17" s="32">
        <v>199000</v>
      </c>
    </row>
    <row r="18" spans="1:7" ht="21">
      <c r="A18" s="298"/>
      <c r="B18" s="22"/>
      <c r="C18" s="298"/>
      <c r="D18" s="22"/>
      <c r="E18" s="298"/>
      <c r="F18" s="298" t="s">
        <v>317</v>
      </c>
      <c r="G18" s="23"/>
    </row>
    <row r="19" spans="1:7" ht="21">
      <c r="A19" s="296" t="s">
        <v>136</v>
      </c>
      <c r="B19" s="291" t="s">
        <v>178</v>
      </c>
      <c r="C19" s="296" t="s">
        <v>312</v>
      </c>
      <c r="D19" s="291" t="s">
        <v>38</v>
      </c>
      <c r="E19" s="294" t="s">
        <v>238</v>
      </c>
      <c r="F19" s="221" t="s">
        <v>322</v>
      </c>
      <c r="G19" s="32">
        <v>198000</v>
      </c>
    </row>
    <row r="20" spans="1:7" ht="21">
      <c r="A20" s="298"/>
      <c r="B20" s="22"/>
      <c r="C20" s="298"/>
      <c r="D20" s="22"/>
      <c r="E20" s="298"/>
      <c r="F20" s="298" t="s">
        <v>323</v>
      </c>
      <c r="G20" s="23"/>
    </row>
    <row r="21" spans="1:7" ht="21">
      <c r="A21" s="296" t="s">
        <v>136</v>
      </c>
      <c r="B21" s="291" t="s">
        <v>178</v>
      </c>
      <c r="C21" s="296" t="s">
        <v>312</v>
      </c>
      <c r="D21" s="291" t="s">
        <v>38</v>
      </c>
      <c r="E21" s="294" t="s">
        <v>238</v>
      </c>
      <c r="F21" s="221" t="s">
        <v>324</v>
      </c>
      <c r="G21" s="7">
        <v>298500</v>
      </c>
    </row>
    <row r="22" spans="1:7" ht="21">
      <c r="A22" s="299"/>
      <c r="B22" s="6"/>
      <c r="C22" s="299"/>
      <c r="D22" s="6"/>
      <c r="E22" s="299"/>
      <c r="F22" s="299" t="s">
        <v>240</v>
      </c>
      <c r="G22" s="7"/>
    </row>
    <row r="23" spans="1:7" ht="21">
      <c r="A23" s="296" t="s">
        <v>136</v>
      </c>
      <c r="B23" s="291" t="s">
        <v>178</v>
      </c>
      <c r="C23" s="296" t="s">
        <v>312</v>
      </c>
      <c r="D23" s="291" t="s">
        <v>38</v>
      </c>
      <c r="E23" s="294" t="s">
        <v>238</v>
      </c>
      <c r="F23" s="221" t="s">
        <v>325</v>
      </c>
      <c r="G23" s="32">
        <v>198500</v>
      </c>
    </row>
    <row r="24" spans="1:7" ht="21">
      <c r="A24" s="298"/>
      <c r="B24" s="22"/>
      <c r="C24" s="298"/>
      <c r="D24" s="22"/>
      <c r="E24" s="298"/>
      <c r="F24" s="298" t="s">
        <v>326</v>
      </c>
      <c r="G24" s="23"/>
    </row>
    <row r="25" spans="1:7" ht="21">
      <c r="A25" s="296" t="s">
        <v>136</v>
      </c>
      <c r="B25" s="291" t="s">
        <v>178</v>
      </c>
      <c r="C25" s="296" t="s">
        <v>312</v>
      </c>
      <c r="D25" s="291" t="s">
        <v>38</v>
      </c>
      <c r="E25" s="294" t="s">
        <v>238</v>
      </c>
      <c r="F25" s="221" t="s">
        <v>327</v>
      </c>
      <c r="G25" s="32">
        <v>198500</v>
      </c>
    </row>
    <row r="26" spans="1:7" ht="21">
      <c r="A26" s="298"/>
      <c r="B26" s="22"/>
      <c r="C26" s="298"/>
      <c r="D26" s="22"/>
      <c r="E26" s="298"/>
      <c r="F26" s="298" t="s">
        <v>328</v>
      </c>
      <c r="G26" s="23"/>
    </row>
    <row r="27" spans="1:7" ht="21">
      <c r="A27" s="22"/>
      <c r="B27" s="22"/>
      <c r="C27" s="22"/>
      <c r="D27" s="22"/>
      <c r="E27" s="22"/>
      <c r="F27" s="22"/>
      <c r="G27" s="301"/>
    </row>
    <row r="28" spans="1:7" ht="21">
      <c r="A28" s="296" t="s">
        <v>136</v>
      </c>
      <c r="B28" s="291" t="s">
        <v>178</v>
      </c>
      <c r="C28" s="296" t="s">
        <v>312</v>
      </c>
      <c r="D28" s="291" t="s">
        <v>38</v>
      </c>
      <c r="E28" s="294" t="s">
        <v>238</v>
      </c>
      <c r="F28" s="221" t="s">
        <v>329</v>
      </c>
      <c r="G28" s="32">
        <v>199000</v>
      </c>
    </row>
    <row r="29" spans="1:7" ht="21">
      <c r="A29" s="298"/>
      <c r="B29" s="22"/>
      <c r="C29" s="298"/>
      <c r="D29" s="22"/>
      <c r="E29" s="298"/>
      <c r="F29" s="298" t="s">
        <v>330</v>
      </c>
      <c r="G29" s="23"/>
    </row>
    <row r="30" spans="1:7" ht="21">
      <c r="A30" s="296" t="s">
        <v>136</v>
      </c>
      <c r="B30" s="291" t="s">
        <v>178</v>
      </c>
      <c r="C30" s="296" t="s">
        <v>312</v>
      </c>
      <c r="D30" s="291" t="s">
        <v>38</v>
      </c>
      <c r="E30" s="294" t="s">
        <v>238</v>
      </c>
      <c r="F30" s="221" t="s">
        <v>331</v>
      </c>
      <c r="G30" s="7">
        <v>298500</v>
      </c>
    </row>
    <row r="31" spans="1:7" ht="21">
      <c r="A31" s="299"/>
      <c r="B31" s="6"/>
      <c r="C31" s="299"/>
      <c r="D31" s="6"/>
      <c r="E31" s="299"/>
      <c r="F31" s="299" t="s">
        <v>332</v>
      </c>
      <c r="G31" s="7"/>
    </row>
    <row r="32" spans="1:7" ht="21">
      <c r="A32" s="296" t="s">
        <v>136</v>
      </c>
      <c r="B32" s="291" t="s">
        <v>178</v>
      </c>
      <c r="C32" s="296" t="s">
        <v>312</v>
      </c>
      <c r="D32" s="291" t="s">
        <v>38</v>
      </c>
      <c r="E32" s="294" t="s">
        <v>238</v>
      </c>
      <c r="F32" s="221" t="s">
        <v>333</v>
      </c>
      <c r="G32" s="32">
        <v>208000</v>
      </c>
    </row>
    <row r="33" spans="1:7" ht="21">
      <c r="A33" s="298"/>
      <c r="B33" s="22"/>
      <c r="C33" s="298"/>
      <c r="D33" s="22"/>
      <c r="E33" s="298"/>
      <c r="F33" s="298" t="s">
        <v>334</v>
      </c>
      <c r="G33" s="23"/>
    </row>
    <row r="34" spans="1:7" ht="21">
      <c r="A34" s="297" t="s">
        <v>136</v>
      </c>
      <c r="B34" s="6" t="s">
        <v>337</v>
      </c>
      <c r="C34" s="297" t="s">
        <v>339</v>
      </c>
      <c r="D34" s="6" t="s">
        <v>38</v>
      </c>
      <c r="E34" s="299" t="s">
        <v>340</v>
      </c>
      <c r="F34" s="299" t="s">
        <v>343</v>
      </c>
      <c r="G34" s="7">
        <v>108253</v>
      </c>
    </row>
    <row r="35" spans="1:7" ht="21">
      <c r="A35" s="299"/>
      <c r="B35" s="6" t="s">
        <v>338</v>
      </c>
      <c r="C35" s="297"/>
      <c r="D35" s="6"/>
      <c r="E35" s="299" t="s">
        <v>341</v>
      </c>
      <c r="F35" s="299"/>
      <c r="G35" s="7"/>
    </row>
    <row r="36" spans="1:7" ht="21">
      <c r="A36" s="296" t="s">
        <v>136</v>
      </c>
      <c r="B36" s="292" t="s">
        <v>337</v>
      </c>
      <c r="C36" s="296" t="s">
        <v>339</v>
      </c>
      <c r="D36" s="292" t="s">
        <v>38</v>
      </c>
      <c r="E36" s="221" t="s">
        <v>342</v>
      </c>
      <c r="F36" s="221" t="s">
        <v>344</v>
      </c>
      <c r="G36" s="32">
        <v>27590</v>
      </c>
    </row>
    <row r="37" spans="1:7" ht="21">
      <c r="A37" s="298"/>
      <c r="B37" s="22" t="s">
        <v>338</v>
      </c>
      <c r="C37" s="236"/>
      <c r="D37" s="22"/>
      <c r="E37" s="298"/>
      <c r="F37" s="298" t="s">
        <v>345</v>
      </c>
      <c r="G37" s="23"/>
    </row>
    <row r="38" spans="1:7" ht="21">
      <c r="A38" s="296" t="s">
        <v>335</v>
      </c>
      <c r="B38" s="292" t="s">
        <v>337</v>
      </c>
      <c r="C38" s="296" t="s">
        <v>339</v>
      </c>
      <c r="D38" s="292" t="s">
        <v>38</v>
      </c>
      <c r="E38" s="221" t="s">
        <v>342</v>
      </c>
      <c r="F38" s="221" t="s">
        <v>344</v>
      </c>
      <c r="G38" s="32">
        <v>862410</v>
      </c>
    </row>
    <row r="39" spans="1:7" ht="21">
      <c r="A39" s="236" t="s">
        <v>336</v>
      </c>
      <c r="B39" s="22" t="s">
        <v>338</v>
      </c>
      <c r="C39" s="298"/>
      <c r="D39" s="22"/>
      <c r="E39" s="298"/>
      <c r="F39" s="298" t="s">
        <v>345</v>
      </c>
      <c r="G39" s="23"/>
    </row>
    <row r="40" spans="1:7" s="4" customFormat="1" ht="21">
      <c r="A40" s="371" t="s">
        <v>286</v>
      </c>
      <c r="B40" s="343"/>
      <c r="C40" s="343"/>
      <c r="D40" s="343"/>
      <c r="E40" s="343"/>
      <c r="F40" s="344"/>
      <c r="G40" s="10">
        <f>SUM(G8:G39)</f>
        <v>3345873</v>
      </c>
    </row>
    <row r="43" ht="21">
      <c r="A43" s="4" t="s">
        <v>263</v>
      </c>
    </row>
    <row r="44" spans="1:7" ht="21">
      <c r="A44" s="59" t="s">
        <v>116</v>
      </c>
      <c r="B44" s="27" t="s">
        <v>117</v>
      </c>
      <c r="C44" s="62" t="s">
        <v>118</v>
      </c>
      <c r="D44" s="27" t="s">
        <v>119</v>
      </c>
      <c r="E44" s="62" t="s">
        <v>120</v>
      </c>
      <c r="F44" s="27" t="s">
        <v>121</v>
      </c>
      <c r="G44" s="27" t="s">
        <v>54</v>
      </c>
    </row>
    <row r="45" spans="1:7" ht="21">
      <c r="A45" s="222" t="s">
        <v>136</v>
      </c>
      <c r="B45" s="223" t="s">
        <v>175</v>
      </c>
      <c r="C45" s="224" t="s">
        <v>346</v>
      </c>
      <c r="D45" s="223" t="s">
        <v>64</v>
      </c>
      <c r="E45" s="310" t="s">
        <v>215</v>
      </c>
      <c r="F45" s="225"/>
      <c r="G45" s="226">
        <v>12000</v>
      </c>
    </row>
    <row r="46" spans="1:7" ht="21">
      <c r="A46" s="227"/>
      <c r="B46" s="228"/>
      <c r="C46" s="230" t="s">
        <v>175</v>
      </c>
      <c r="D46" s="228"/>
      <c r="E46" s="311"/>
      <c r="F46" s="231"/>
      <c r="G46" s="49"/>
    </row>
    <row r="47" spans="1:7" ht="21">
      <c r="A47" s="306" t="s">
        <v>136</v>
      </c>
      <c r="B47" s="307" t="s">
        <v>175</v>
      </c>
      <c r="C47" s="304" t="s">
        <v>196</v>
      </c>
      <c r="D47" s="307" t="s">
        <v>35</v>
      </c>
      <c r="E47" s="307" t="s">
        <v>210</v>
      </c>
      <c r="F47" s="308"/>
      <c r="G47" s="309">
        <v>271517.4</v>
      </c>
    </row>
    <row r="48" spans="1:7" ht="21">
      <c r="A48" s="302"/>
      <c r="B48" s="303"/>
      <c r="C48" s="304" t="s">
        <v>197</v>
      </c>
      <c r="D48" s="303"/>
      <c r="E48" s="21"/>
      <c r="F48" s="249"/>
      <c r="G48" s="18"/>
    </row>
    <row r="49" spans="1:7" ht="21">
      <c r="A49" s="305"/>
      <c r="B49" s="297"/>
      <c r="C49" s="304"/>
      <c r="D49" s="298"/>
      <c r="E49" s="17"/>
      <c r="F49" s="298"/>
      <c r="G49" s="7"/>
    </row>
    <row r="50" spans="1:7" s="4" customFormat="1" ht="21">
      <c r="A50" s="371" t="s">
        <v>49</v>
      </c>
      <c r="B50" s="343"/>
      <c r="C50" s="343"/>
      <c r="D50" s="343"/>
      <c r="E50" s="343"/>
      <c r="F50" s="344"/>
      <c r="G50" s="10">
        <f>SUM(G45:G49)</f>
        <v>283517.4</v>
      </c>
    </row>
  </sheetData>
  <sheetProtection/>
  <mergeCells count="5">
    <mergeCell ref="A1:G1"/>
    <mergeCell ref="A2:G2"/>
    <mergeCell ref="A3:G3"/>
    <mergeCell ref="A40:F40"/>
    <mergeCell ref="A50:F50"/>
  </mergeCells>
  <printOptions/>
  <pageMargins left="0.7086614173228347" right="0.31496062992125984" top="0.5511811023622047" bottom="0.15748031496062992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E31" sqref="E31"/>
    </sheetView>
  </sheetViews>
  <sheetFormatPr defaultColWidth="9.140625" defaultRowHeight="23.25"/>
  <cols>
    <col min="1" max="6" width="8.140625" style="2" customWidth="1"/>
    <col min="7" max="7" width="10.7109375" style="2" customWidth="1"/>
    <col min="8" max="8" width="14.7109375" style="13" customWidth="1"/>
    <col min="9" max="9" width="5.421875" style="2" customWidth="1"/>
    <col min="10" max="10" width="14.7109375" style="2" customWidth="1"/>
    <col min="11" max="16384" width="9.140625" style="2" customWidth="1"/>
  </cols>
  <sheetData>
    <row r="1" spans="1:11" ht="2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21">
      <c r="A2" s="336" t="s">
        <v>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21">
      <c r="A3" s="336" t="s">
        <v>244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5" spans="1:10" s="4" customFormat="1" ht="21">
      <c r="A5" s="4" t="s">
        <v>347</v>
      </c>
      <c r="H5" s="261"/>
      <c r="I5" s="262"/>
      <c r="J5" s="263"/>
    </row>
    <row r="6" spans="1:10" ht="21">
      <c r="A6" s="4" t="s">
        <v>262</v>
      </c>
      <c r="H6" s="123"/>
      <c r="I6" s="12"/>
      <c r="J6" s="12"/>
    </row>
    <row r="7" spans="1:10" ht="21">
      <c r="A7" s="59" t="s">
        <v>116</v>
      </c>
      <c r="B7" s="27" t="s">
        <v>117</v>
      </c>
      <c r="C7" s="62" t="s">
        <v>118</v>
      </c>
      <c r="D7" s="27" t="s">
        <v>119</v>
      </c>
      <c r="E7" s="62" t="s">
        <v>120</v>
      </c>
      <c r="F7" s="27" t="s">
        <v>121</v>
      </c>
      <c r="G7" s="60" t="s">
        <v>54</v>
      </c>
      <c r="H7" s="123"/>
      <c r="I7" s="12"/>
      <c r="J7" s="12"/>
    </row>
    <row r="8" spans="1:10" ht="21">
      <c r="A8" s="15"/>
      <c r="B8" s="3"/>
      <c r="C8" s="12"/>
      <c r="D8" s="3"/>
      <c r="E8" s="12"/>
      <c r="F8" s="3"/>
      <c r="G8" s="16"/>
      <c r="H8" s="123"/>
      <c r="I8" s="12"/>
      <c r="J8" s="12"/>
    </row>
    <row r="9" spans="1:10" ht="21">
      <c r="A9" s="15"/>
      <c r="B9" s="3"/>
      <c r="C9" s="12"/>
      <c r="D9" s="3"/>
      <c r="E9" s="12"/>
      <c r="F9" s="3"/>
      <c r="G9" s="16"/>
      <c r="H9" s="123"/>
      <c r="I9" s="12"/>
      <c r="J9" s="12"/>
    </row>
    <row r="10" spans="1:10" s="4" customFormat="1" ht="21">
      <c r="A10" s="345" t="s">
        <v>49</v>
      </c>
      <c r="B10" s="351"/>
      <c r="C10" s="351"/>
      <c r="D10" s="351"/>
      <c r="E10" s="351"/>
      <c r="F10" s="346"/>
      <c r="G10" s="247"/>
      <c r="H10" s="215"/>
      <c r="I10" s="214"/>
      <c r="J10" s="214"/>
    </row>
    <row r="12" ht="21">
      <c r="A12" s="4" t="s">
        <v>263</v>
      </c>
    </row>
    <row r="13" spans="1:10" ht="21">
      <c r="A13" s="59" t="s">
        <v>116</v>
      </c>
      <c r="B13" s="27" t="s">
        <v>117</v>
      </c>
      <c r="C13" s="62" t="s">
        <v>118</v>
      </c>
      <c r="D13" s="27" t="s">
        <v>119</v>
      </c>
      <c r="E13" s="62" t="s">
        <v>120</v>
      </c>
      <c r="F13" s="27" t="s">
        <v>121</v>
      </c>
      <c r="G13" s="60" t="s">
        <v>54</v>
      </c>
      <c r="H13" s="123"/>
      <c r="I13" s="12"/>
      <c r="J13" s="12"/>
    </row>
    <row r="14" spans="1:10" ht="21">
      <c r="A14" s="15"/>
      <c r="B14" s="3"/>
      <c r="C14" s="12"/>
      <c r="D14" s="3"/>
      <c r="E14" s="12"/>
      <c r="F14" s="3"/>
      <c r="G14" s="16"/>
      <c r="H14" s="123"/>
      <c r="I14" s="12"/>
      <c r="J14" s="12"/>
    </row>
    <row r="15" spans="1:10" ht="21">
      <c r="A15" s="15"/>
      <c r="B15" s="3"/>
      <c r="C15" s="12"/>
      <c r="D15" s="3"/>
      <c r="E15" s="12"/>
      <c r="F15" s="3"/>
      <c r="G15" s="16"/>
      <c r="H15" s="123"/>
      <c r="I15" s="12"/>
      <c r="J15" s="12"/>
    </row>
    <row r="16" spans="1:10" s="4" customFormat="1" ht="21">
      <c r="A16" s="345" t="s">
        <v>49</v>
      </c>
      <c r="B16" s="351"/>
      <c r="C16" s="351"/>
      <c r="D16" s="351"/>
      <c r="E16" s="351"/>
      <c r="F16" s="346"/>
      <c r="G16" s="247"/>
      <c r="H16" s="215"/>
      <c r="I16" s="214"/>
      <c r="J16" s="214"/>
    </row>
    <row r="18" spans="1:10" ht="21">
      <c r="A18" s="4" t="s">
        <v>348</v>
      </c>
      <c r="H18" s="256">
        <v>2561</v>
      </c>
      <c r="I18" s="255"/>
      <c r="J18" s="257">
        <v>2560</v>
      </c>
    </row>
    <row r="19" spans="1:10" ht="21">
      <c r="A19" s="4"/>
      <c r="B19" s="2" t="s">
        <v>349</v>
      </c>
      <c r="H19" s="13">
        <v>2999.54</v>
      </c>
      <c r="J19" s="13">
        <v>16839.6</v>
      </c>
    </row>
    <row r="20" spans="1:10" ht="21">
      <c r="A20" s="4"/>
      <c r="B20" s="2" t="s">
        <v>122</v>
      </c>
      <c r="H20" s="242">
        <v>582488</v>
      </c>
      <c r="J20" s="242">
        <v>785463</v>
      </c>
    </row>
    <row r="21" spans="1:10" ht="21">
      <c r="A21" s="4"/>
      <c r="B21" s="2" t="s">
        <v>198</v>
      </c>
      <c r="H21" s="242">
        <v>918428.73</v>
      </c>
      <c r="J21" s="242">
        <v>918034.83</v>
      </c>
    </row>
    <row r="22" spans="1:10" ht="21">
      <c r="A22" s="4"/>
      <c r="B22" s="2" t="s">
        <v>354</v>
      </c>
      <c r="H22" s="242">
        <v>14925</v>
      </c>
      <c r="J22" s="242">
        <v>0</v>
      </c>
    </row>
    <row r="23" spans="1:10" ht="21">
      <c r="A23" s="4"/>
      <c r="B23" s="2" t="s">
        <v>355</v>
      </c>
      <c r="H23" s="242">
        <v>1200</v>
      </c>
      <c r="J23" s="242">
        <v>900</v>
      </c>
    </row>
    <row r="24" spans="1:10" ht="21">
      <c r="A24" s="4"/>
      <c r="B24" s="2" t="s">
        <v>356</v>
      </c>
      <c r="H24" s="242">
        <v>128200</v>
      </c>
      <c r="J24" s="242">
        <v>115200</v>
      </c>
    </row>
    <row r="25" spans="1:10" ht="21">
      <c r="A25" s="4"/>
      <c r="B25" s="2" t="s">
        <v>357</v>
      </c>
      <c r="H25" s="242">
        <v>6828</v>
      </c>
      <c r="J25" s="321">
        <v>0</v>
      </c>
    </row>
    <row r="26" spans="1:10" ht="21">
      <c r="A26" s="4"/>
      <c r="B26" s="2" t="s">
        <v>383</v>
      </c>
      <c r="H26" s="242">
        <v>0</v>
      </c>
      <c r="J26" s="242">
        <v>50907</v>
      </c>
    </row>
    <row r="27" spans="1:10" ht="21">
      <c r="A27" s="4"/>
      <c r="B27" s="2" t="s">
        <v>358</v>
      </c>
      <c r="H27" s="13">
        <v>4690</v>
      </c>
      <c r="J27" s="123">
        <v>0</v>
      </c>
    </row>
    <row r="28" spans="2:10" s="4" customFormat="1" ht="21.75" thickBot="1">
      <c r="B28" s="4" t="s">
        <v>49</v>
      </c>
      <c r="H28" s="14">
        <f>SUM(H19:H27)</f>
        <v>1659759.27</v>
      </c>
      <c r="J28" s="14">
        <f>SUM(J19:J27)</f>
        <v>1887344.43</v>
      </c>
    </row>
    <row r="29" spans="1:10" ht="21.75" thickTop="1">
      <c r="A29" s="4"/>
      <c r="H29" s="256"/>
      <c r="I29" s="255"/>
      <c r="J29" s="257"/>
    </row>
    <row r="30" spans="1:10" ht="21">
      <c r="A30" s="4" t="s">
        <v>350</v>
      </c>
      <c r="H30" s="256" t="s">
        <v>352</v>
      </c>
      <c r="I30" s="255"/>
      <c r="J30" s="257" t="s">
        <v>353</v>
      </c>
    </row>
    <row r="31" spans="2:10" ht="18.75" customHeight="1">
      <c r="B31" s="2" t="s">
        <v>351</v>
      </c>
      <c r="H31" s="13">
        <v>0</v>
      </c>
      <c r="J31" s="13">
        <v>0</v>
      </c>
    </row>
    <row r="32" spans="2:10" s="17" customFormat="1" ht="18.75" customHeight="1">
      <c r="B32" s="2" t="s">
        <v>351</v>
      </c>
      <c r="C32" s="312"/>
      <c r="D32" s="312"/>
      <c r="E32" s="272"/>
      <c r="F32" s="272"/>
      <c r="G32" s="272"/>
      <c r="H32" s="13">
        <v>0</v>
      </c>
      <c r="I32" s="272"/>
      <c r="J32" s="13">
        <v>0</v>
      </c>
    </row>
    <row r="33" spans="2:10" s="54" customFormat="1" ht="19.5" thickBot="1">
      <c r="B33" s="54" t="s">
        <v>49</v>
      </c>
      <c r="C33" s="241"/>
      <c r="F33" s="241"/>
      <c r="H33" s="314">
        <v>0</v>
      </c>
      <c r="I33" s="315"/>
      <c r="J33" s="316">
        <v>0</v>
      </c>
    </row>
    <row r="34" spans="3:10" s="17" customFormat="1" ht="19.5" thickTop="1">
      <c r="C34" s="271"/>
      <c r="F34" s="271"/>
      <c r="H34" s="5"/>
      <c r="I34" s="313"/>
      <c r="J34" s="313"/>
    </row>
    <row r="35" spans="2:10" s="54" customFormat="1" ht="18.75">
      <c r="B35" s="356"/>
      <c r="C35" s="356"/>
      <c r="D35" s="356"/>
      <c r="E35" s="356"/>
      <c r="F35" s="356"/>
      <c r="G35" s="356"/>
      <c r="H35" s="356"/>
      <c r="I35" s="374"/>
      <c r="J35" s="374"/>
    </row>
    <row r="36" spans="2:8" s="17" customFormat="1" ht="18.75">
      <c r="B36" s="356"/>
      <c r="C36" s="356"/>
      <c r="H36" s="5"/>
    </row>
    <row r="37" spans="2:8" s="17" customFormat="1" ht="18.75">
      <c r="B37" s="357"/>
      <c r="C37" s="357"/>
      <c r="H37" s="5"/>
    </row>
    <row r="38" spans="2:10" s="17" customFormat="1" ht="18.75">
      <c r="B38" s="340"/>
      <c r="C38" s="340"/>
      <c r="D38" s="340"/>
      <c r="E38" s="356"/>
      <c r="F38" s="356"/>
      <c r="G38" s="356"/>
      <c r="H38" s="356"/>
      <c r="I38" s="356"/>
      <c r="J38" s="356"/>
    </row>
    <row r="39" spans="2:10" s="12" customFormat="1" ht="21">
      <c r="B39" s="372"/>
      <c r="C39" s="372"/>
      <c r="D39" s="17"/>
      <c r="E39" s="273"/>
      <c r="F39" s="273"/>
      <c r="G39" s="17"/>
      <c r="H39" s="5"/>
      <c r="I39" s="373"/>
      <c r="J39" s="373"/>
    </row>
    <row r="40" spans="2:10" s="12" customFormat="1" ht="21">
      <c r="B40" s="17"/>
      <c r="C40" s="271"/>
      <c r="D40" s="17"/>
      <c r="E40" s="17"/>
      <c r="F40" s="271"/>
      <c r="G40" s="17"/>
      <c r="H40" s="5"/>
      <c r="I40" s="373"/>
      <c r="J40" s="373"/>
    </row>
    <row r="41" spans="2:10" s="12" customFormat="1" ht="21">
      <c r="B41" s="356"/>
      <c r="C41" s="356"/>
      <c r="D41" s="356"/>
      <c r="E41" s="356"/>
      <c r="F41" s="356"/>
      <c r="G41" s="356"/>
      <c r="H41" s="356"/>
      <c r="I41" s="374"/>
      <c r="J41" s="374"/>
    </row>
    <row r="43" spans="1:10" ht="21">
      <c r="A43" s="4"/>
      <c r="H43" s="256"/>
      <c r="I43" s="255"/>
      <c r="J43" s="257"/>
    </row>
    <row r="47" spans="2:10" ht="21">
      <c r="B47" s="4"/>
      <c r="H47" s="215"/>
      <c r="I47" s="214"/>
      <c r="J47" s="214"/>
    </row>
  </sheetData>
  <sheetProtection/>
  <mergeCells count="17">
    <mergeCell ref="B41:H41"/>
    <mergeCell ref="I41:J41"/>
    <mergeCell ref="A10:F10"/>
    <mergeCell ref="A16:F16"/>
    <mergeCell ref="A1:K1"/>
    <mergeCell ref="A2:K2"/>
    <mergeCell ref="A3:K3"/>
    <mergeCell ref="B38:D38"/>
    <mergeCell ref="E38:H38"/>
    <mergeCell ref="I38:J38"/>
    <mergeCell ref="B39:C39"/>
    <mergeCell ref="I39:J39"/>
    <mergeCell ref="I40:J40"/>
    <mergeCell ref="B35:H35"/>
    <mergeCell ref="I35:J35"/>
    <mergeCell ref="B36:C36"/>
    <mergeCell ref="B37:C37"/>
  </mergeCells>
  <printOptions/>
  <pageMargins left="0.5118110236220472" right="0.11811023622047245" top="0.7480314960629921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ABT.NONDAENG</dc:creator>
  <cp:keywords/>
  <dc:description/>
  <cp:lastModifiedBy>KKD Windows7 V.11_x64</cp:lastModifiedBy>
  <cp:lastPrinted>2018-10-24T07:04:40Z</cp:lastPrinted>
  <dcterms:created xsi:type="dcterms:W3CDTF">2004-11-04T08:01:28Z</dcterms:created>
  <dcterms:modified xsi:type="dcterms:W3CDTF">2018-11-01T05:41:23Z</dcterms:modified>
  <cp:category/>
  <cp:version/>
  <cp:contentType/>
  <cp:contentStatus/>
</cp:coreProperties>
</file>